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2023(61回)\11.県大会\県大会（順位決定会）\"/>
    </mc:Choice>
  </mc:AlternateContent>
  <xr:revisionPtr revIDLastSave="0" documentId="13_ncr:1_{BBD14B88-24FE-4192-ADAA-FEF9F68129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用(2022反省Ver.3)" sheetId="32" r:id="rId1"/>
    <sheet name="入力用(2022反省Ver)" sheetId="31" r:id="rId2"/>
    <sheet name="入力用" sheetId="22" r:id="rId3"/>
    <sheet name="作業態度チェックシート" sheetId="27" r:id="rId4"/>
    <sheet name="ゼッケン" sheetId="30" r:id="rId5"/>
    <sheet name="採点基準" sheetId="28" r:id="rId6"/>
  </sheets>
  <definedNames>
    <definedName name="_xlnm.Print_Area" localSheetId="2">入力用!$A$1:$P$67</definedName>
    <definedName name="_xlnm.Print_Area" localSheetId="1">'入力用(2022反省Ver)'!$A$1:$P$70</definedName>
    <definedName name="_xlnm.Print_Area" localSheetId="0">'入力用(2022反省Ver.3)'!$A$1:$Q$71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2" i="32" l="1"/>
  <c r="Q61" i="32"/>
  <c r="Q60" i="32"/>
  <c r="Q59" i="32"/>
  <c r="Q58" i="32"/>
  <c r="Q57" i="32"/>
  <c r="O62" i="32"/>
  <c r="O61" i="32"/>
  <c r="O60" i="32"/>
  <c r="O59" i="32"/>
  <c r="O58" i="32"/>
  <c r="O57" i="32"/>
  <c r="M62" i="32"/>
  <c r="M61" i="32"/>
  <c r="M60" i="32"/>
  <c r="M59" i="32"/>
  <c r="M58" i="32"/>
  <c r="M57" i="32"/>
  <c r="K62" i="32"/>
  <c r="K61" i="32"/>
  <c r="K60" i="32"/>
  <c r="K59" i="32"/>
  <c r="K58" i="32"/>
  <c r="K57" i="32"/>
  <c r="I60" i="32"/>
  <c r="I59" i="32"/>
  <c r="I62" i="32"/>
  <c r="I61" i="32"/>
  <c r="I58" i="32"/>
  <c r="I57" i="32"/>
  <c r="Q44" i="32"/>
  <c r="O44" i="32"/>
  <c r="M44" i="32"/>
  <c r="K44" i="32"/>
  <c r="I44" i="32"/>
  <c r="X43" i="32"/>
  <c r="W43" i="32"/>
  <c r="V43" i="32"/>
  <c r="U43" i="32"/>
  <c r="T43" i="32"/>
  <c r="Q43" i="32"/>
  <c r="O43" i="32"/>
  <c r="M43" i="32"/>
  <c r="K43" i="32"/>
  <c r="I43" i="32"/>
  <c r="Y68" i="32" l="1"/>
  <c r="Y69" i="32" s="1"/>
  <c r="Y70" i="32" s="1"/>
  <c r="Y71" i="32" s="1"/>
  <c r="P69" i="32" s="1"/>
  <c r="X68" i="32"/>
  <c r="X69" i="32" s="1"/>
  <c r="X70" i="32" s="1"/>
  <c r="X71" i="32" s="1"/>
  <c r="N69" i="32" s="1"/>
  <c r="W68" i="32"/>
  <c r="W69" i="32" s="1"/>
  <c r="W70" i="32" s="1"/>
  <c r="W71" i="32" s="1"/>
  <c r="L69" i="32" s="1"/>
  <c r="V68" i="32"/>
  <c r="V69" i="32" s="1"/>
  <c r="V70" i="32" s="1"/>
  <c r="V71" i="32" s="1"/>
  <c r="J69" i="32" s="1"/>
  <c r="U68" i="32"/>
  <c r="U69" i="32" s="1"/>
  <c r="U70" i="32" s="1"/>
  <c r="U71" i="32" s="1"/>
  <c r="H69" i="32" s="1"/>
  <c r="G63" i="32"/>
  <c r="G55" i="32"/>
  <c r="Q54" i="32"/>
  <c r="O54" i="32"/>
  <c r="M54" i="32"/>
  <c r="K54" i="32"/>
  <c r="I54" i="32"/>
  <c r="X53" i="32"/>
  <c r="W53" i="32"/>
  <c r="V53" i="32"/>
  <c r="U53" i="32"/>
  <c r="T53" i="32"/>
  <c r="Q53" i="32"/>
  <c r="O53" i="32"/>
  <c r="M53" i="32"/>
  <c r="K53" i="32"/>
  <c r="I53" i="32"/>
  <c r="Q52" i="32"/>
  <c r="O52" i="32"/>
  <c r="M52" i="32"/>
  <c r="K52" i="32"/>
  <c r="I52" i="32"/>
  <c r="X51" i="32"/>
  <c r="W51" i="32"/>
  <c r="V51" i="32"/>
  <c r="U51" i="32"/>
  <c r="T51" i="32"/>
  <c r="Q51" i="32"/>
  <c r="O51" i="32"/>
  <c r="M51" i="32"/>
  <c r="K51" i="32"/>
  <c r="I51" i="32"/>
  <c r="Q50" i="32"/>
  <c r="O50" i="32"/>
  <c r="M50" i="32"/>
  <c r="K50" i="32"/>
  <c r="I50" i="32"/>
  <c r="X49" i="32"/>
  <c r="W49" i="32"/>
  <c r="V49" i="32"/>
  <c r="U49" i="32"/>
  <c r="T49" i="32"/>
  <c r="Q49" i="32"/>
  <c r="O49" i="32"/>
  <c r="M49" i="32"/>
  <c r="K49" i="32"/>
  <c r="I49" i="32"/>
  <c r="Q48" i="32"/>
  <c r="O48" i="32"/>
  <c r="M48" i="32"/>
  <c r="K48" i="32"/>
  <c r="I48" i="32"/>
  <c r="X47" i="32"/>
  <c r="W47" i="32"/>
  <c r="V47" i="32"/>
  <c r="U47" i="32"/>
  <c r="T47" i="32"/>
  <c r="Q47" i="32"/>
  <c r="O47" i="32"/>
  <c r="M47" i="32"/>
  <c r="K47" i="32"/>
  <c r="I47" i="32"/>
  <c r="Q46" i="32"/>
  <c r="O46" i="32"/>
  <c r="M46" i="32"/>
  <c r="K46" i="32"/>
  <c r="I46" i="32"/>
  <c r="X45" i="32"/>
  <c r="W45" i="32"/>
  <c r="V45" i="32"/>
  <c r="U45" i="32"/>
  <c r="T45" i="32"/>
  <c r="Q45" i="32"/>
  <c r="O45" i="32"/>
  <c r="M45" i="32"/>
  <c r="K45" i="32"/>
  <c r="I45" i="32"/>
  <c r="Q42" i="32"/>
  <c r="O42" i="32"/>
  <c r="M42" i="32"/>
  <c r="K42" i="32"/>
  <c r="I42" i="32"/>
  <c r="X41" i="32"/>
  <c r="W41" i="32"/>
  <c r="V41" i="32"/>
  <c r="U41" i="32"/>
  <c r="T41" i="32"/>
  <c r="Q41" i="32"/>
  <c r="O41" i="32"/>
  <c r="M41" i="32"/>
  <c r="K41" i="32"/>
  <c r="I41" i="32"/>
  <c r="Q40" i="32"/>
  <c r="O40" i="32"/>
  <c r="M40" i="32"/>
  <c r="K40" i="32"/>
  <c r="I40" i="32"/>
  <c r="X39" i="32"/>
  <c r="W39" i="32"/>
  <c r="V39" i="32"/>
  <c r="U39" i="32"/>
  <c r="T39" i="32"/>
  <c r="Q39" i="32"/>
  <c r="O39" i="32"/>
  <c r="M39" i="32"/>
  <c r="K39" i="32"/>
  <c r="I39" i="32"/>
  <c r="Q38" i="32"/>
  <c r="O38" i="32"/>
  <c r="M38" i="32"/>
  <c r="K38" i="32"/>
  <c r="I38" i="32"/>
  <c r="X37" i="32"/>
  <c r="W37" i="32"/>
  <c r="V37" i="32"/>
  <c r="U37" i="32"/>
  <c r="T37" i="32"/>
  <c r="Q37" i="32"/>
  <c r="O37" i="32"/>
  <c r="M37" i="32"/>
  <c r="K37" i="32"/>
  <c r="I37" i="32"/>
  <c r="Q36" i="32"/>
  <c r="O36" i="32"/>
  <c r="M36" i="32"/>
  <c r="K36" i="32"/>
  <c r="I36" i="32"/>
  <c r="X35" i="32"/>
  <c r="W35" i="32"/>
  <c r="V35" i="32"/>
  <c r="U35" i="32"/>
  <c r="T35" i="32"/>
  <c r="Q35" i="32"/>
  <c r="O35" i="32"/>
  <c r="M35" i="32"/>
  <c r="K35" i="32"/>
  <c r="I35" i="32"/>
  <c r="Q34" i="32"/>
  <c r="O34" i="32"/>
  <c r="M34" i="32"/>
  <c r="K34" i="32"/>
  <c r="I34" i="32"/>
  <c r="X33" i="32"/>
  <c r="W33" i="32"/>
  <c r="V33" i="32"/>
  <c r="U33" i="32"/>
  <c r="T33" i="32"/>
  <c r="Q33" i="32"/>
  <c r="O33" i="32"/>
  <c r="M33" i="32"/>
  <c r="K33" i="32"/>
  <c r="I33" i="32"/>
  <c r="Q32" i="32"/>
  <c r="O32" i="32"/>
  <c r="M32" i="32"/>
  <c r="K32" i="32"/>
  <c r="I32" i="32"/>
  <c r="X31" i="32"/>
  <c r="W31" i="32"/>
  <c r="V31" i="32"/>
  <c r="U31" i="32"/>
  <c r="T31" i="32"/>
  <c r="Q31" i="32"/>
  <c r="O31" i="32"/>
  <c r="M31" i="32"/>
  <c r="K31" i="32"/>
  <c r="I31" i="32"/>
  <c r="Q30" i="32"/>
  <c r="O30" i="32"/>
  <c r="M30" i="32"/>
  <c r="K30" i="32"/>
  <c r="I30" i="32"/>
  <c r="X29" i="32"/>
  <c r="W29" i="32"/>
  <c r="V29" i="32"/>
  <c r="U29" i="32"/>
  <c r="T29" i="32"/>
  <c r="Q29" i="32"/>
  <c r="O29" i="32"/>
  <c r="M29" i="32"/>
  <c r="K29" i="32"/>
  <c r="I29" i="32"/>
  <c r="G27" i="32"/>
  <c r="Q26" i="32"/>
  <c r="O26" i="32"/>
  <c r="M26" i="32"/>
  <c r="K26" i="32"/>
  <c r="I26" i="32"/>
  <c r="X25" i="32"/>
  <c r="W25" i="32"/>
  <c r="V25" i="32"/>
  <c r="U25" i="32"/>
  <c r="T25" i="32"/>
  <c r="Q25" i="32"/>
  <c r="O25" i="32"/>
  <c r="M25" i="32"/>
  <c r="K25" i="32"/>
  <c r="I25" i="32"/>
  <c r="Q24" i="32"/>
  <c r="O24" i="32"/>
  <c r="M24" i="32"/>
  <c r="K24" i="32"/>
  <c r="I24" i="32"/>
  <c r="X23" i="32"/>
  <c r="W23" i="32"/>
  <c r="V23" i="32"/>
  <c r="U23" i="32"/>
  <c r="T23" i="32"/>
  <c r="Q23" i="32"/>
  <c r="O23" i="32"/>
  <c r="M23" i="32"/>
  <c r="K23" i="32"/>
  <c r="I23" i="32"/>
  <c r="Q22" i="32"/>
  <c r="O22" i="32"/>
  <c r="M22" i="32"/>
  <c r="K22" i="32"/>
  <c r="I22" i="32"/>
  <c r="X21" i="32"/>
  <c r="W21" i="32"/>
  <c r="V21" i="32"/>
  <c r="U21" i="32"/>
  <c r="T21" i="32"/>
  <c r="Q21" i="32"/>
  <c r="O21" i="32"/>
  <c r="M21" i="32"/>
  <c r="K21" i="32"/>
  <c r="I21" i="32"/>
  <c r="Q20" i="32"/>
  <c r="O20" i="32"/>
  <c r="M20" i="32"/>
  <c r="K20" i="32"/>
  <c r="I20" i="32"/>
  <c r="X19" i="32"/>
  <c r="W19" i="32"/>
  <c r="V19" i="32"/>
  <c r="U19" i="32"/>
  <c r="T19" i="32"/>
  <c r="Q19" i="32"/>
  <c r="O19" i="32"/>
  <c r="M19" i="32"/>
  <c r="K19" i="32"/>
  <c r="I19" i="32"/>
  <c r="Q18" i="32"/>
  <c r="O18" i="32"/>
  <c r="M18" i="32"/>
  <c r="K18" i="32"/>
  <c r="I18" i="32"/>
  <c r="X17" i="32"/>
  <c r="W17" i="32"/>
  <c r="V17" i="32"/>
  <c r="U17" i="32"/>
  <c r="T17" i="32"/>
  <c r="Q17" i="32"/>
  <c r="O17" i="32"/>
  <c r="M17" i="32"/>
  <c r="K17" i="32"/>
  <c r="I17" i="32"/>
  <c r="Q16" i="32"/>
  <c r="O16" i="32"/>
  <c r="M16" i="32"/>
  <c r="K16" i="32"/>
  <c r="I16" i="32"/>
  <c r="X15" i="32"/>
  <c r="W15" i="32"/>
  <c r="V15" i="32"/>
  <c r="U15" i="32"/>
  <c r="T15" i="32"/>
  <c r="Q15" i="32"/>
  <c r="O15" i="32"/>
  <c r="M15" i="32"/>
  <c r="K15" i="32"/>
  <c r="I15" i="32"/>
  <c r="Q14" i="32"/>
  <c r="O14" i="32"/>
  <c r="M14" i="32"/>
  <c r="K14" i="32"/>
  <c r="I14" i="32"/>
  <c r="X13" i="32"/>
  <c r="W13" i="32"/>
  <c r="V13" i="32"/>
  <c r="U13" i="32"/>
  <c r="T13" i="32"/>
  <c r="Q13" i="32"/>
  <c r="O13" i="32"/>
  <c r="M13" i="32"/>
  <c r="K13" i="32"/>
  <c r="I13" i="32"/>
  <c r="Q12" i="32"/>
  <c r="O12" i="32"/>
  <c r="M12" i="32"/>
  <c r="K12" i="32"/>
  <c r="I12" i="32"/>
  <c r="X11" i="32"/>
  <c r="W11" i="32"/>
  <c r="V11" i="32"/>
  <c r="U11" i="32"/>
  <c r="T11" i="32"/>
  <c r="Q11" i="32"/>
  <c r="O11" i="32"/>
  <c r="M11" i="32"/>
  <c r="K11" i="32"/>
  <c r="I11" i="32"/>
  <c r="Q10" i="32"/>
  <c r="O10" i="32"/>
  <c r="M10" i="32"/>
  <c r="K10" i="32"/>
  <c r="I10" i="32"/>
  <c r="X9" i="32"/>
  <c r="W9" i="32"/>
  <c r="V9" i="32"/>
  <c r="U9" i="32"/>
  <c r="T9" i="32"/>
  <c r="Q9" i="32"/>
  <c r="O9" i="32"/>
  <c r="M9" i="32"/>
  <c r="K9" i="32"/>
  <c r="I9" i="32"/>
  <c r="Q8" i="32"/>
  <c r="O8" i="32"/>
  <c r="M8" i="32"/>
  <c r="K8" i="32"/>
  <c r="I8" i="32"/>
  <c r="X7" i="32"/>
  <c r="W7" i="32"/>
  <c r="V7" i="32"/>
  <c r="U7" i="32"/>
  <c r="T7" i="32"/>
  <c r="Q7" i="32"/>
  <c r="O7" i="32"/>
  <c r="M7" i="32"/>
  <c r="K7" i="32"/>
  <c r="I7" i="32"/>
  <c r="L27" i="32" l="1"/>
  <c r="L55" i="32"/>
  <c r="L63" i="32"/>
  <c r="H27" i="32"/>
  <c r="P63" i="32"/>
  <c r="N27" i="32"/>
  <c r="H55" i="32"/>
  <c r="J55" i="32"/>
  <c r="H63" i="32"/>
  <c r="J63" i="32"/>
  <c r="P27" i="32"/>
  <c r="N55" i="32"/>
  <c r="J27" i="32"/>
  <c r="P55" i="32"/>
  <c r="N63" i="32"/>
  <c r="L65" i="32" l="1"/>
  <c r="L70" i="32" s="1"/>
  <c r="H65" i="32"/>
  <c r="H70" i="32" s="1"/>
  <c r="P65" i="32"/>
  <c r="P70" i="32" s="1"/>
  <c r="J65" i="32"/>
  <c r="J70" i="32" s="1"/>
  <c r="N65" i="32"/>
  <c r="N70" i="32" s="1"/>
  <c r="O68" i="31"/>
  <c r="M68" i="31"/>
  <c r="K68" i="31"/>
  <c r="I68" i="31"/>
  <c r="P61" i="31"/>
  <c r="P60" i="31"/>
  <c r="P59" i="31"/>
  <c r="P58" i="31"/>
  <c r="P57" i="31"/>
  <c r="P56" i="31"/>
  <c r="P55" i="31"/>
  <c r="N61" i="31"/>
  <c r="N60" i="31"/>
  <c r="N59" i="31"/>
  <c r="N58" i="31"/>
  <c r="N57" i="31"/>
  <c r="N56" i="31"/>
  <c r="N55" i="31"/>
  <c r="L61" i="31"/>
  <c r="L60" i="31"/>
  <c r="L59" i="31"/>
  <c r="L58" i="31"/>
  <c r="L57" i="31"/>
  <c r="L56" i="31"/>
  <c r="L55" i="31"/>
  <c r="J61" i="31"/>
  <c r="J60" i="31"/>
  <c r="J59" i="31"/>
  <c r="J58" i="31"/>
  <c r="J57" i="31"/>
  <c r="J56" i="31"/>
  <c r="J55" i="31"/>
  <c r="P32" i="31"/>
  <c r="P33" i="31"/>
  <c r="P34" i="31"/>
  <c r="P36" i="31"/>
  <c r="P38" i="31"/>
  <c r="P39" i="31"/>
  <c r="P40" i="31"/>
  <c r="P41" i="31"/>
  <c r="P42" i="31"/>
  <c r="P43" i="31"/>
  <c r="P44" i="31"/>
  <c r="P45" i="31"/>
  <c r="P46" i="31"/>
  <c r="P48" i="31"/>
  <c r="P50" i="31"/>
  <c r="P51" i="31"/>
  <c r="P52" i="31"/>
  <c r="N31" i="31"/>
  <c r="N32" i="31"/>
  <c r="N34" i="31"/>
  <c r="N35" i="31"/>
  <c r="N36" i="31"/>
  <c r="N38" i="31"/>
  <c r="N40" i="31"/>
  <c r="N41" i="31"/>
  <c r="N42" i="31"/>
  <c r="N43" i="31"/>
  <c r="N44" i="31"/>
  <c r="N45" i="31"/>
  <c r="N46" i="31"/>
  <c r="N47" i="31"/>
  <c r="N48" i="31"/>
  <c r="N50" i="31"/>
  <c r="N52" i="31"/>
  <c r="P29" i="31"/>
  <c r="N29" i="31"/>
  <c r="P30" i="31"/>
  <c r="N30" i="31"/>
  <c r="L32" i="31"/>
  <c r="L33" i="31"/>
  <c r="L34" i="31"/>
  <c r="L36" i="31"/>
  <c r="L38" i="31"/>
  <c r="L40" i="31"/>
  <c r="L41" i="31"/>
  <c r="L42" i="31"/>
  <c r="L44" i="31"/>
  <c r="L46" i="31"/>
  <c r="L48" i="31"/>
  <c r="L50" i="31"/>
  <c r="L52" i="31"/>
  <c r="L29" i="31"/>
  <c r="L30" i="31"/>
  <c r="J49" i="31"/>
  <c r="J50" i="31"/>
  <c r="J51" i="31"/>
  <c r="J52" i="31"/>
  <c r="J31" i="31"/>
  <c r="J32" i="31"/>
  <c r="J33" i="31"/>
  <c r="J34" i="31"/>
  <c r="J35" i="31"/>
  <c r="J36" i="31"/>
  <c r="J37" i="31"/>
  <c r="J38" i="31"/>
  <c r="J39" i="31"/>
  <c r="J40" i="31"/>
  <c r="J41" i="31"/>
  <c r="J42" i="31"/>
  <c r="J43" i="31"/>
  <c r="J44" i="31"/>
  <c r="J45" i="31"/>
  <c r="J46" i="31"/>
  <c r="J47" i="31"/>
  <c r="J48" i="31"/>
  <c r="J29" i="31"/>
  <c r="J30" i="31"/>
  <c r="N23" i="31"/>
  <c r="N24" i="31"/>
  <c r="J25" i="31"/>
  <c r="J11" i="31"/>
  <c r="J12" i="31"/>
  <c r="J13" i="31"/>
  <c r="J14" i="31"/>
  <c r="J15" i="31"/>
  <c r="J16" i="31"/>
  <c r="J17" i="31"/>
  <c r="J18" i="31"/>
  <c r="J19" i="31"/>
  <c r="J20" i="31"/>
  <c r="J21" i="31"/>
  <c r="J22" i="31"/>
  <c r="J23" i="31"/>
  <c r="J24" i="31"/>
  <c r="J9" i="31"/>
  <c r="H56" i="31"/>
  <c r="H59" i="31"/>
  <c r="H58" i="31"/>
  <c r="H61" i="31"/>
  <c r="H60" i="31"/>
  <c r="H57" i="31"/>
  <c r="H55" i="31"/>
  <c r="X67" i="31"/>
  <c r="X68" i="31" s="1"/>
  <c r="X69" i="31" s="1"/>
  <c r="X70" i="31" s="1"/>
  <c r="W67" i="31"/>
  <c r="W68" i="31" s="1"/>
  <c r="W69" i="31" s="1"/>
  <c r="W70" i="31" s="1"/>
  <c r="V67" i="31"/>
  <c r="V68" i="31" s="1"/>
  <c r="V69" i="31" s="1"/>
  <c r="V70" i="31" s="1"/>
  <c r="U67" i="31"/>
  <c r="U68" i="31" s="1"/>
  <c r="U69" i="31" s="1"/>
  <c r="U70" i="31" s="1"/>
  <c r="T67" i="31"/>
  <c r="T68" i="31" s="1"/>
  <c r="T69" i="31" s="1"/>
  <c r="T70" i="31" s="1"/>
  <c r="G68" i="31" s="1"/>
  <c r="F62" i="31"/>
  <c r="F53" i="31"/>
  <c r="H52" i="31"/>
  <c r="W51" i="31"/>
  <c r="V51" i="31"/>
  <c r="N51" i="31" s="1"/>
  <c r="U51" i="31"/>
  <c r="L51" i="31" s="1"/>
  <c r="T51" i="31"/>
  <c r="S51" i="31"/>
  <c r="H51" i="31" s="1"/>
  <c r="H50" i="31"/>
  <c r="W49" i="31"/>
  <c r="P49" i="31" s="1"/>
  <c r="V49" i="31"/>
  <c r="N49" i="31" s="1"/>
  <c r="U49" i="31"/>
  <c r="L49" i="31" s="1"/>
  <c r="T49" i="31"/>
  <c r="S49" i="31"/>
  <c r="H49" i="31" s="1"/>
  <c r="H48" i="31"/>
  <c r="W47" i="31"/>
  <c r="P47" i="31" s="1"/>
  <c r="V47" i="31"/>
  <c r="U47" i="31"/>
  <c r="L47" i="31" s="1"/>
  <c r="T47" i="31"/>
  <c r="S47" i="31"/>
  <c r="H47" i="31" s="1"/>
  <c r="H46" i="31"/>
  <c r="W45" i="31"/>
  <c r="V45" i="31"/>
  <c r="U45" i="31"/>
  <c r="L45" i="31" s="1"/>
  <c r="T45" i="31"/>
  <c r="S45" i="31"/>
  <c r="H45" i="31" s="1"/>
  <c r="H44" i="31"/>
  <c r="W43" i="31"/>
  <c r="V43" i="31"/>
  <c r="U43" i="31"/>
  <c r="L43" i="31" s="1"/>
  <c r="T43" i="31"/>
  <c r="S43" i="31"/>
  <c r="H43" i="31" s="1"/>
  <c r="H42" i="31"/>
  <c r="W41" i="31"/>
  <c r="V41" i="31"/>
  <c r="U41" i="31"/>
  <c r="T41" i="31"/>
  <c r="S41" i="31"/>
  <c r="H41" i="31" s="1"/>
  <c r="H40" i="31"/>
  <c r="W39" i="31"/>
  <c r="V39" i="31"/>
  <c r="N39" i="31" s="1"/>
  <c r="U39" i="31"/>
  <c r="L39" i="31" s="1"/>
  <c r="T39" i="31"/>
  <c r="S39" i="31"/>
  <c r="H39" i="31" s="1"/>
  <c r="H38" i="31"/>
  <c r="W37" i="31"/>
  <c r="P37" i="31" s="1"/>
  <c r="V37" i="31"/>
  <c r="N37" i="31" s="1"/>
  <c r="U37" i="31"/>
  <c r="L37" i="31" s="1"/>
  <c r="T37" i="31"/>
  <c r="S37" i="31"/>
  <c r="H37" i="31" s="1"/>
  <c r="H36" i="31"/>
  <c r="W35" i="31"/>
  <c r="P35" i="31" s="1"/>
  <c r="V35" i="31"/>
  <c r="U35" i="31"/>
  <c r="L35" i="31" s="1"/>
  <c r="T35" i="31"/>
  <c r="S35" i="31"/>
  <c r="H35" i="31"/>
  <c r="H34" i="31"/>
  <c r="W33" i="31"/>
  <c r="V33" i="31"/>
  <c r="N33" i="31" s="1"/>
  <c r="U33" i="31"/>
  <c r="T33" i="31"/>
  <c r="S33" i="31"/>
  <c r="H33" i="31" s="1"/>
  <c r="H32" i="31"/>
  <c r="W31" i="31"/>
  <c r="P31" i="31" s="1"/>
  <c r="V31" i="31"/>
  <c r="U31" i="31"/>
  <c r="L31" i="31" s="1"/>
  <c r="T31" i="31"/>
  <c r="S31" i="31"/>
  <c r="H31" i="31" s="1"/>
  <c r="H30" i="31"/>
  <c r="W29" i="31"/>
  <c r="V29" i="31"/>
  <c r="U29" i="31"/>
  <c r="T29" i="31"/>
  <c r="S29" i="31"/>
  <c r="H29" i="31" s="1"/>
  <c r="F27" i="31"/>
  <c r="P26" i="31"/>
  <c r="N26" i="31"/>
  <c r="L26" i="31"/>
  <c r="J26" i="31"/>
  <c r="H26" i="31"/>
  <c r="W25" i="31"/>
  <c r="P25" i="31" s="1"/>
  <c r="V25" i="31"/>
  <c r="N25" i="31" s="1"/>
  <c r="U25" i="31"/>
  <c r="L25" i="31" s="1"/>
  <c r="T25" i="31"/>
  <c r="S25" i="31"/>
  <c r="H25" i="31" s="1"/>
  <c r="P24" i="31"/>
  <c r="L24" i="31"/>
  <c r="H24" i="31"/>
  <c r="W23" i="31"/>
  <c r="P23" i="31" s="1"/>
  <c r="V23" i="31"/>
  <c r="U23" i="31"/>
  <c r="T23" i="31"/>
  <c r="S23" i="31"/>
  <c r="H23" i="31" s="1"/>
  <c r="L23" i="31"/>
  <c r="P22" i="31"/>
  <c r="N22" i="31"/>
  <c r="L22" i="31"/>
  <c r="H22" i="31"/>
  <c r="W21" i="31"/>
  <c r="P21" i="31" s="1"/>
  <c r="V21" i="31"/>
  <c r="N21" i="31" s="1"/>
  <c r="U21" i="31"/>
  <c r="T21" i="31"/>
  <c r="S21" i="31"/>
  <c r="H21" i="31" s="1"/>
  <c r="L21" i="31"/>
  <c r="P20" i="31"/>
  <c r="N20" i="31"/>
  <c r="L20" i="31"/>
  <c r="H20" i="31"/>
  <c r="W19" i="31"/>
  <c r="P19" i="31" s="1"/>
  <c r="V19" i="31"/>
  <c r="U19" i="31"/>
  <c r="T19" i="31"/>
  <c r="S19" i="31"/>
  <c r="H19" i="31" s="1"/>
  <c r="N19" i="31"/>
  <c r="L19" i="31"/>
  <c r="P18" i="31"/>
  <c r="N18" i="31"/>
  <c r="L18" i="31"/>
  <c r="H18" i="31"/>
  <c r="W17" i="31"/>
  <c r="P17" i="31" s="1"/>
  <c r="V17" i="31"/>
  <c r="U17" i="31"/>
  <c r="L17" i="31" s="1"/>
  <c r="T17" i="31"/>
  <c r="S17" i="31"/>
  <c r="H17" i="31" s="1"/>
  <c r="N17" i="31"/>
  <c r="P16" i="31"/>
  <c r="N16" i="31"/>
  <c r="L16" i="31"/>
  <c r="H16" i="31"/>
  <c r="W15" i="31"/>
  <c r="V15" i="31"/>
  <c r="U15" i="31"/>
  <c r="L15" i="31" s="1"/>
  <c r="T15" i="31"/>
  <c r="S15" i="31"/>
  <c r="H15" i="31" s="1"/>
  <c r="P15" i="31"/>
  <c r="N15" i="31"/>
  <c r="P14" i="31"/>
  <c r="N14" i="31"/>
  <c r="L14" i="31"/>
  <c r="H14" i="31"/>
  <c r="W13" i="31"/>
  <c r="V13" i="31"/>
  <c r="U13" i="31"/>
  <c r="T13" i="31"/>
  <c r="S13" i="31"/>
  <c r="H13" i="31" s="1"/>
  <c r="P13" i="31"/>
  <c r="N13" i="31"/>
  <c r="P12" i="31"/>
  <c r="N12" i="31"/>
  <c r="L12" i="31"/>
  <c r="H12" i="31"/>
  <c r="W11" i="31"/>
  <c r="V11" i="31"/>
  <c r="U11" i="31"/>
  <c r="T11" i="31"/>
  <c r="S11" i="31"/>
  <c r="H11" i="31" s="1"/>
  <c r="P11" i="31"/>
  <c r="N11" i="31"/>
  <c r="L11" i="31"/>
  <c r="P10" i="31"/>
  <c r="N10" i="31"/>
  <c r="L10" i="31"/>
  <c r="J10" i="31"/>
  <c r="H10" i="31"/>
  <c r="W9" i="31"/>
  <c r="V9" i="31"/>
  <c r="U9" i="31"/>
  <c r="T9" i="31"/>
  <c r="S9" i="31"/>
  <c r="H9" i="31" s="1"/>
  <c r="P9" i="31"/>
  <c r="N9" i="31"/>
  <c r="L9" i="31"/>
  <c r="P8" i="31"/>
  <c r="N8" i="31"/>
  <c r="L8" i="31"/>
  <c r="J8" i="31"/>
  <c r="H8" i="31"/>
  <c r="W7" i="31"/>
  <c r="V7" i="31"/>
  <c r="N7" i="31" s="1"/>
  <c r="U7" i="31"/>
  <c r="T7" i="31"/>
  <c r="S7" i="31"/>
  <c r="H7" i="31" s="1"/>
  <c r="P7" i="31"/>
  <c r="L7" i="31"/>
  <c r="J7" i="31"/>
  <c r="P58" i="22"/>
  <c r="N58" i="22"/>
  <c r="L58" i="22"/>
  <c r="J58" i="22"/>
  <c r="H58" i="22"/>
  <c r="P57" i="22"/>
  <c r="N57" i="22"/>
  <c r="L57" i="22"/>
  <c r="J57" i="22"/>
  <c r="H57" i="22"/>
  <c r="P56" i="22"/>
  <c r="N56" i="22"/>
  <c r="L56" i="22"/>
  <c r="J56" i="22"/>
  <c r="H56" i="22"/>
  <c r="H25" i="22"/>
  <c r="P55" i="22"/>
  <c r="N55" i="22"/>
  <c r="J55" i="22"/>
  <c r="L55" i="22"/>
  <c r="H55" i="22"/>
  <c r="F53" i="22"/>
  <c r="F59" i="22"/>
  <c r="F27" i="22"/>
  <c r="P16" i="22"/>
  <c r="N16" i="22"/>
  <c r="L16" i="22"/>
  <c r="J16" i="22"/>
  <c r="H16" i="22"/>
  <c r="P15" i="22"/>
  <c r="N15" i="22"/>
  <c r="L15" i="22"/>
  <c r="J15" i="22"/>
  <c r="H15" i="22"/>
  <c r="W15" i="22"/>
  <c r="V15" i="22"/>
  <c r="U15" i="22"/>
  <c r="T15" i="22"/>
  <c r="S15" i="22"/>
  <c r="H32" i="22"/>
  <c r="H34" i="22"/>
  <c r="H36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29" i="22"/>
  <c r="N29" i="22"/>
  <c r="L29" i="22"/>
  <c r="P30" i="22"/>
  <c r="N30" i="22"/>
  <c r="L30" i="22"/>
  <c r="J29" i="22"/>
  <c r="J30" i="22"/>
  <c r="H7" i="22"/>
  <c r="L9" i="22"/>
  <c r="L10" i="22"/>
  <c r="L11" i="22"/>
  <c r="L12" i="22"/>
  <c r="L13" i="22"/>
  <c r="L14" i="22"/>
  <c r="L17" i="22"/>
  <c r="L18" i="22"/>
  <c r="L19" i="22"/>
  <c r="L20" i="22"/>
  <c r="L21" i="22"/>
  <c r="L22" i="22"/>
  <c r="L23" i="22"/>
  <c r="L24" i="22"/>
  <c r="L25" i="22"/>
  <c r="L26" i="22"/>
  <c r="N9" i="22"/>
  <c r="N10" i="22"/>
  <c r="N11" i="22"/>
  <c r="N12" i="22"/>
  <c r="N13" i="22"/>
  <c r="N14" i="22"/>
  <c r="N17" i="22"/>
  <c r="N18" i="22"/>
  <c r="N19" i="22"/>
  <c r="N20" i="22"/>
  <c r="N21" i="22"/>
  <c r="N22" i="22"/>
  <c r="N23" i="22"/>
  <c r="N24" i="22"/>
  <c r="N25" i="22"/>
  <c r="N26" i="22"/>
  <c r="P10" i="22"/>
  <c r="P11" i="22"/>
  <c r="P12" i="22"/>
  <c r="P13" i="22"/>
  <c r="P14" i="22"/>
  <c r="P17" i="22"/>
  <c r="P18" i="22"/>
  <c r="P19" i="22"/>
  <c r="P20" i="22"/>
  <c r="P21" i="22"/>
  <c r="P22" i="22"/>
  <c r="P23" i="22"/>
  <c r="P24" i="22"/>
  <c r="P25" i="22"/>
  <c r="P26" i="22"/>
  <c r="J7" i="22"/>
  <c r="P8" i="22"/>
  <c r="N8" i="22"/>
  <c r="L8" i="22"/>
  <c r="J26" i="22"/>
  <c r="J25" i="22"/>
  <c r="J24" i="22"/>
  <c r="J23" i="22"/>
  <c r="J22" i="22"/>
  <c r="J21" i="22"/>
  <c r="J20" i="22"/>
  <c r="J19" i="22"/>
  <c r="J18" i="22"/>
  <c r="J17" i="22"/>
  <c r="J14" i="22"/>
  <c r="J13" i="22"/>
  <c r="J12" i="22"/>
  <c r="J11" i="22"/>
  <c r="J10" i="22"/>
  <c r="J9" i="22"/>
  <c r="J8" i="22"/>
  <c r="H9" i="22"/>
  <c r="H10" i="22"/>
  <c r="H11" i="22"/>
  <c r="H12" i="22"/>
  <c r="H13" i="22"/>
  <c r="H14" i="22"/>
  <c r="H17" i="22"/>
  <c r="H18" i="22"/>
  <c r="H19" i="22"/>
  <c r="H20" i="22"/>
  <c r="H21" i="22"/>
  <c r="H22" i="22"/>
  <c r="H23" i="22"/>
  <c r="H24" i="22"/>
  <c r="H26" i="22"/>
  <c r="L13" i="31" l="1"/>
  <c r="K27" i="31" s="1"/>
  <c r="I27" i="31"/>
  <c r="O62" i="31"/>
  <c r="G62" i="31"/>
  <c r="I62" i="31"/>
  <c r="O53" i="31"/>
  <c r="O27" i="31"/>
  <c r="K53" i="31"/>
  <c r="K62" i="31"/>
  <c r="M27" i="31"/>
  <c r="G27" i="31"/>
  <c r="G53" i="31"/>
  <c r="M53" i="31"/>
  <c r="M62" i="31"/>
  <c r="I53" i="31"/>
  <c r="O59" i="22"/>
  <c r="M59" i="22"/>
  <c r="I27" i="22"/>
  <c r="I53" i="22"/>
  <c r="K53" i="22"/>
  <c r="M53" i="22"/>
  <c r="O53" i="22"/>
  <c r="K59" i="22"/>
  <c r="I59" i="22"/>
  <c r="G64" i="31" l="1"/>
  <c r="G69" i="31" s="1"/>
  <c r="I64" i="31"/>
  <c r="I69" i="31" s="1"/>
  <c r="O64" i="31"/>
  <c r="O69" i="31" s="1"/>
  <c r="M64" i="31"/>
  <c r="M69" i="31" s="1"/>
  <c r="K64" i="31"/>
  <c r="K69" i="31" s="1"/>
  <c r="H8" i="22"/>
  <c r="G27" i="22" s="1"/>
  <c r="S7" i="22"/>
  <c r="G59" i="22" l="1"/>
  <c r="S31" i="22"/>
  <c r="H31" i="22" s="1"/>
  <c r="T31" i="22"/>
  <c r="U31" i="22"/>
  <c r="V31" i="22"/>
  <c r="W31" i="22"/>
  <c r="S33" i="22"/>
  <c r="H33" i="22" s="1"/>
  <c r="T33" i="22"/>
  <c r="U33" i="22"/>
  <c r="V33" i="22"/>
  <c r="W33" i="22"/>
  <c r="S35" i="22"/>
  <c r="H35" i="22" s="1"/>
  <c r="T35" i="22"/>
  <c r="U35" i="22"/>
  <c r="V35" i="22"/>
  <c r="W35" i="22"/>
  <c r="S37" i="22"/>
  <c r="H37" i="22" s="1"/>
  <c r="T37" i="22"/>
  <c r="U37" i="22"/>
  <c r="V37" i="22"/>
  <c r="W37" i="22"/>
  <c r="S39" i="22"/>
  <c r="T39" i="22"/>
  <c r="U39" i="22"/>
  <c r="V39" i="22"/>
  <c r="W39" i="22"/>
  <c r="S41" i="22"/>
  <c r="T41" i="22"/>
  <c r="U41" i="22"/>
  <c r="V41" i="22"/>
  <c r="W41" i="22"/>
  <c r="S43" i="22"/>
  <c r="T43" i="22"/>
  <c r="U43" i="22"/>
  <c r="V43" i="22"/>
  <c r="W43" i="22"/>
  <c r="S45" i="22"/>
  <c r="T45" i="22"/>
  <c r="U45" i="22"/>
  <c r="V45" i="22"/>
  <c r="W45" i="22"/>
  <c r="S47" i="22"/>
  <c r="T47" i="22"/>
  <c r="U47" i="22"/>
  <c r="V47" i="22"/>
  <c r="W47" i="22"/>
  <c r="S49" i="22"/>
  <c r="T49" i="22"/>
  <c r="U49" i="22"/>
  <c r="V49" i="22"/>
  <c r="W49" i="22"/>
  <c r="S51" i="22"/>
  <c r="T51" i="22"/>
  <c r="U51" i="22"/>
  <c r="V51" i="22"/>
  <c r="W51" i="22"/>
  <c r="W29" i="22"/>
  <c r="V29" i="22"/>
  <c r="U29" i="22"/>
  <c r="T29" i="22"/>
  <c r="S29" i="22"/>
  <c r="H29" i="22" s="1"/>
  <c r="S11" i="22"/>
  <c r="T11" i="22"/>
  <c r="U11" i="22"/>
  <c r="V11" i="22"/>
  <c r="W11" i="22"/>
  <c r="S13" i="22"/>
  <c r="T13" i="22"/>
  <c r="U13" i="22"/>
  <c r="V13" i="22"/>
  <c r="W13" i="22"/>
  <c r="S17" i="22"/>
  <c r="T17" i="22"/>
  <c r="U17" i="22"/>
  <c r="V17" i="22"/>
  <c r="W17" i="22"/>
  <c r="S19" i="22"/>
  <c r="T19" i="22"/>
  <c r="U19" i="22"/>
  <c r="V19" i="22"/>
  <c r="W19" i="22"/>
  <c r="S21" i="22"/>
  <c r="T21" i="22"/>
  <c r="U21" i="22"/>
  <c r="V21" i="22"/>
  <c r="W21" i="22"/>
  <c r="S23" i="22"/>
  <c r="T23" i="22"/>
  <c r="U23" i="22"/>
  <c r="V23" i="22"/>
  <c r="W23" i="22"/>
  <c r="S25" i="22"/>
  <c r="T25" i="22"/>
  <c r="U25" i="22"/>
  <c r="V25" i="22"/>
  <c r="W25" i="22"/>
  <c r="S9" i="22"/>
  <c r="T9" i="22"/>
  <c r="U9" i="22"/>
  <c r="V9" i="22"/>
  <c r="W9" i="22"/>
  <c r="P9" i="22" s="1"/>
  <c r="W7" i="22"/>
  <c r="P7" i="22" s="1"/>
  <c r="V7" i="22"/>
  <c r="N7" i="22" s="1"/>
  <c r="M27" i="22" s="1"/>
  <c r="U7" i="22"/>
  <c r="L7" i="22" s="1"/>
  <c r="K27" i="22" s="1"/>
  <c r="T7" i="22"/>
  <c r="H30" i="22"/>
  <c r="G53" i="22" l="1"/>
  <c r="G61" i="22" s="1"/>
  <c r="O27" i="22"/>
  <c r="O61" i="22" s="1"/>
  <c r="O65" i="22" s="1"/>
  <c r="M61" i="22"/>
  <c r="M65" i="22" s="1"/>
  <c r="I61" i="22"/>
  <c r="K61" i="22"/>
  <c r="X64" i="22" l="1"/>
  <c r="X65" i="22" s="1"/>
  <c r="X66" i="22" s="1"/>
  <c r="X67" i="22" s="1"/>
  <c r="K65" i="22" s="1"/>
  <c r="W64" i="22"/>
  <c r="W65" i="22" s="1"/>
  <c r="W66" i="22" s="1"/>
  <c r="W67" i="22" s="1"/>
  <c r="V64" i="22"/>
  <c r="V65" i="22" s="1"/>
  <c r="V66" i="22" s="1"/>
  <c r="V67" i="22" s="1"/>
  <c r="I65" i="22" s="1"/>
  <c r="U64" i="22"/>
  <c r="U65" i="22" s="1"/>
  <c r="U66" i="22" s="1"/>
  <c r="U67" i="22" s="1"/>
  <c r="T64" i="22"/>
  <c r="T65" i="22" s="1"/>
  <c r="T66" i="22" s="1"/>
  <c r="T67" i="22" s="1"/>
  <c r="G65" i="22" s="1"/>
  <c r="G66" i="22" l="1"/>
  <c r="O66" i="22"/>
  <c r="M66" i="22"/>
  <c r="K66" i="22"/>
  <c r="I66" i="22"/>
</calcChain>
</file>

<file path=xl/sharedStrings.xml><?xml version="1.0" encoding="utf-8"?>
<sst xmlns="http://schemas.openxmlformats.org/spreadsheetml/2006/main" count="291" uniqueCount="130">
  <si>
    <t>日時：</t>
    <rPh sb="0" eb="2">
      <t>ニチジ</t>
    </rPh>
    <phoneticPr fontId="4"/>
  </si>
  <si>
    <t>場所：</t>
    <rPh sb="0" eb="2">
      <t>バショ</t>
    </rPh>
    <phoneticPr fontId="4"/>
  </si>
  <si>
    <t>受験番号</t>
    <rPh sb="0" eb="2">
      <t>ジュケン</t>
    </rPh>
    <rPh sb="2" eb="4">
      <t>バンゴウ</t>
    </rPh>
    <phoneticPr fontId="4"/>
  </si>
  <si>
    <t>区分</t>
    <rPh sb="0" eb="2">
      <t>クブン</t>
    </rPh>
    <phoneticPr fontId="4"/>
  </si>
  <si>
    <t>項番</t>
    <rPh sb="0" eb="1">
      <t>コウ</t>
    </rPh>
    <rPh sb="1" eb="2">
      <t>バン</t>
    </rPh>
    <phoneticPr fontId="4"/>
  </si>
  <si>
    <t>測定項目</t>
    <rPh sb="0" eb="2">
      <t>ソクテイ</t>
    </rPh>
    <rPh sb="2" eb="4">
      <t>コウモク</t>
    </rPh>
    <phoneticPr fontId="4"/>
  </si>
  <si>
    <t>寸法(mm)</t>
    <rPh sb="0" eb="2">
      <t>スンポウ</t>
    </rPh>
    <phoneticPr fontId="1"/>
  </si>
  <si>
    <t>公差</t>
    <rPh sb="0" eb="2">
      <t>コウサ</t>
    </rPh>
    <phoneticPr fontId="1"/>
  </si>
  <si>
    <t>最大減点</t>
    <rPh sb="0" eb="2">
      <t>サイダイ</t>
    </rPh>
    <rPh sb="2" eb="4">
      <t>ゲンテン</t>
    </rPh>
    <phoneticPr fontId="4"/>
  </si>
  <si>
    <t>実測値</t>
  </si>
  <si>
    <t>減点</t>
    <rPh sb="0" eb="2">
      <t>ゲンテン</t>
    </rPh>
    <phoneticPr fontId="1"/>
  </si>
  <si>
    <t>キャビティインサート</t>
    <phoneticPr fontId="4"/>
  </si>
  <si>
    <t>配置寸法</t>
    <rPh sb="0" eb="2">
      <t>ハイチ</t>
    </rPh>
    <rPh sb="2" eb="4">
      <t>スンポウ</t>
    </rPh>
    <phoneticPr fontId="1"/>
  </si>
  <si>
    <t>製品部寸法</t>
    <rPh sb="0" eb="2">
      <t>セイヒン</t>
    </rPh>
    <rPh sb="2" eb="3">
      <t>ブ</t>
    </rPh>
    <rPh sb="3" eb="5">
      <t>スンポウ</t>
    </rPh>
    <phoneticPr fontId="1"/>
  </si>
  <si>
    <t>斜面</t>
    <rPh sb="0" eb="2">
      <t>シャメン</t>
    </rPh>
    <phoneticPr fontId="1"/>
  </si>
  <si>
    <t>小計</t>
    <rPh sb="0" eb="2">
      <t>ショウケイ</t>
    </rPh>
    <phoneticPr fontId="4"/>
  </si>
  <si>
    <t>コアインサート</t>
    <phoneticPr fontId="4"/>
  </si>
  <si>
    <t>製品部寸法</t>
    <phoneticPr fontId="1"/>
  </si>
  <si>
    <t>できばえ</t>
    <phoneticPr fontId="4"/>
  </si>
  <si>
    <t>イ</t>
    <phoneticPr fontId="1"/>
  </si>
  <si>
    <t>外観</t>
    <rPh sb="0" eb="2">
      <t>ガイカン</t>
    </rPh>
    <phoneticPr fontId="4"/>
  </si>
  <si>
    <t>製品部以外の打痕</t>
    <rPh sb="0" eb="2">
      <t>セイヒン</t>
    </rPh>
    <rPh sb="2" eb="3">
      <t>ブ</t>
    </rPh>
    <phoneticPr fontId="1"/>
  </si>
  <si>
    <t>Ａ・Ｂ・Ｃ</t>
    <phoneticPr fontId="4"/>
  </si>
  <si>
    <t>A</t>
    <phoneticPr fontId="1"/>
  </si>
  <si>
    <t>〇</t>
    <phoneticPr fontId="1"/>
  </si>
  <si>
    <t>ロ</t>
    <phoneticPr fontId="1"/>
  </si>
  <si>
    <t>面取り</t>
    <rPh sb="0" eb="2">
      <t>メント</t>
    </rPh>
    <phoneticPr fontId="1"/>
  </si>
  <si>
    <t>〇・×</t>
    <phoneticPr fontId="1"/>
  </si>
  <si>
    <t>B</t>
    <phoneticPr fontId="1"/>
  </si>
  <si>
    <t>×</t>
    <phoneticPr fontId="1"/>
  </si>
  <si>
    <t>ハ</t>
    <phoneticPr fontId="1"/>
  </si>
  <si>
    <t>すきま</t>
    <phoneticPr fontId="4"/>
  </si>
  <si>
    <t>すきま…キャビティ、コアPL面同士を合わせた時のすきまを測定</t>
    <rPh sb="14" eb="15">
      <t>メン</t>
    </rPh>
    <rPh sb="15" eb="17">
      <t>ドウシ</t>
    </rPh>
    <rPh sb="18" eb="19">
      <t>ア</t>
    </rPh>
    <rPh sb="22" eb="23">
      <t>トキ</t>
    </rPh>
    <rPh sb="28" eb="30">
      <t>ソクテイ</t>
    </rPh>
    <phoneticPr fontId="1"/>
  </si>
  <si>
    <t>C</t>
    <phoneticPr fontId="1"/>
  </si>
  <si>
    <t>ホ</t>
    <phoneticPr fontId="1"/>
  </si>
  <si>
    <t>磨き</t>
    <rPh sb="0" eb="1">
      <t>ミガ</t>
    </rPh>
    <phoneticPr fontId="4"/>
  </si>
  <si>
    <t>集　計</t>
    <rPh sb="0" eb="1">
      <t>シュウ</t>
    </rPh>
    <rPh sb="2" eb="3">
      <t>ケイ</t>
    </rPh>
    <phoneticPr fontId="4"/>
  </si>
  <si>
    <t>A</t>
    <phoneticPr fontId="4"/>
  </si>
  <si>
    <t>精度減点合計</t>
    <rPh sb="0" eb="2">
      <t>セイド</t>
    </rPh>
    <rPh sb="2" eb="4">
      <t>ゲンテン</t>
    </rPh>
    <rPh sb="4" eb="6">
      <t>ゴウケイ</t>
    </rPh>
    <phoneticPr fontId="4"/>
  </si>
  <si>
    <t>B</t>
    <phoneticPr fontId="4"/>
  </si>
  <si>
    <t>作業態度による減点</t>
    <rPh sb="0" eb="2">
      <t>サギョウ</t>
    </rPh>
    <rPh sb="2" eb="4">
      <t>タイド</t>
    </rPh>
    <rPh sb="7" eb="9">
      <t>ゲンテン</t>
    </rPh>
    <phoneticPr fontId="4"/>
  </si>
  <si>
    <t>ケガ・測定具破損など
(１件/1~5点)
別紙採点基準参照</t>
    <rPh sb="3" eb="5">
      <t>ソクテイ</t>
    </rPh>
    <rPh sb="5" eb="6">
      <t>グ</t>
    </rPh>
    <rPh sb="6" eb="8">
      <t>ハソン</t>
    </rPh>
    <rPh sb="13" eb="14">
      <t>ケン</t>
    </rPh>
    <rPh sb="18" eb="19">
      <t>テン</t>
    </rPh>
    <rPh sb="21" eb="23">
      <t>ベッシ</t>
    </rPh>
    <rPh sb="23" eb="25">
      <t>サイテン</t>
    </rPh>
    <rPh sb="25" eb="27">
      <t>キジュン</t>
    </rPh>
    <rPh sb="27" eb="29">
      <t>サンショウ</t>
    </rPh>
    <phoneticPr fontId="1"/>
  </si>
  <si>
    <t>C</t>
    <phoneticPr fontId="4"/>
  </si>
  <si>
    <t>(オーバー：5分/－2点)</t>
    <rPh sb="7" eb="8">
      <t>フン</t>
    </rPh>
    <rPh sb="11" eb="12">
      <t>テン</t>
    </rPh>
    <phoneticPr fontId="4"/>
  </si>
  <si>
    <t>D</t>
    <phoneticPr fontId="4"/>
  </si>
  <si>
    <t>減点合計</t>
    <rPh sb="0" eb="2">
      <t>ゲンテン</t>
    </rPh>
    <rPh sb="2" eb="4">
      <t>ゴウケイ</t>
    </rPh>
    <phoneticPr fontId="4"/>
  </si>
  <si>
    <t>(A+B+C)</t>
    <phoneticPr fontId="4"/>
  </si>
  <si>
    <t>E</t>
    <phoneticPr fontId="4"/>
  </si>
  <si>
    <t>総合得点</t>
    <rPh sb="0" eb="2">
      <t>ソウゴウ</t>
    </rPh>
    <rPh sb="2" eb="4">
      <t>トクテン</t>
    </rPh>
    <phoneticPr fontId="4"/>
  </si>
  <si>
    <t>(100－減点合計)</t>
    <rPh sb="5" eb="7">
      <t>ゲンテン</t>
    </rPh>
    <rPh sb="7" eb="9">
      <t>ゴウケイ</t>
    </rPh>
    <phoneticPr fontId="4"/>
  </si>
  <si>
    <t>F</t>
    <phoneticPr fontId="4"/>
  </si>
  <si>
    <t>順位</t>
    <rPh sb="0" eb="2">
      <t>ジュンイ</t>
    </rPh>
    <phoneticPr fontId="4"/>
  </si>
  <si>
    <t>測定値</t>
    <rPh sb="0" eb="3">
      <t>ソクテイチ</t>
    </rPh>
    <phoneticPr fontId="1"/>
  </si>
  <si>
    <t>±0.01</t>
    <phoneticPr fontId="1"/>
  </si>
  <si>
    <t>±0.011～±0.02</t>
    <phoneticPr fontId="1"/>
  </si>
  <si>
    <t>±0.021～±0.03</t>
    <phoneticPr fontId="1"/>
  </si>
  <si>
    <t>±0.031～±0.04</t>
    <phoneticPr fontId="1"/>
  </si>
  <si>
    <t>±0.041～</t>
    <phoneticPr fontId="1"/>
  </si>
  <si>
    <t>作業態度内容</t>
  </si>
  <si>
    <t>減点数</t>
  </si>
  <si>
    <t>ワーク取り替え時、回転を止めていない</t>
  </si>
  <si>
    <t>切粉除去を素手で行った</t>
  </si>
  <si>
    <t>切削中の手袋使用</t>
  </si>
  <si>
    <t>保護メガネ未着用</t>
  </si>
  <si>
    <t>自己の不注意によるケガ</t>
  </si>
  <si>
    <t>ワークを落とした</t>
  </si>
  <si>
    <t>測定器及び工具を落とした</t>
  </si>
  <si>
    <t>自己の不注意により機械及び付属工具に損傷を与えた</t>
  </si>
  <si>
    <t>保護具の未着用</t>
  </si>
  <si>
    <t>#600程度</t>
    <rPh sb="4" eb="6">
      <t>テイド</t>
    </rPh>
    <phoneticPr fontId="1"/>
  </si>
  <si>
    <t>磨き…良:＃600のペーパーで抜き方向に磨かれている(0)、否:磨き不足又は磨き方向NG(5)</t>
    <phoneticPr fontId="1"/>
  </si>
  <si>
    <t>所要時間　(3H00)</t>
    <rPh sb="0" eb="2">
      <t>ショヨウ</t>
    </rPh>
    <rPh sb="2" eb="4">
      <t>ジカン</t>
    </rPh>
    <phoneticPr fontId="4"/>
  </si>
  <si>
    <t>外観…A:打こん等なし(0)、B:PL以外に打こん等あり(3)、C:PLに打こん等あり(5)</t>
    <rPh sb="0" eb="2">
      <t>ガイカン</t>
    </rPh>
    <rPh sb="5" eb="6">
      <t>ダ</t>
    </rPh>
    <rPh sb="8" eb="9">
      <t>トウ</t>
    </rPh>
    <rPh sb="19" eb="21">
      <t>イガイ</t>
    </rPh>
    <rPh sb="22" eb="23">
      <t>ダ</t>
    </rPh>
    <rPh sb="25" eb="26">
      <t>トウ</t>
    </rPh>
    <rPh sb="37" eb="38">
      <t>ダ</t>
    </rPh>
    <rPh sb="40" eb="41">
      <t>トウ</t>
    </rPh>
    <phoneticPr fontId="1"/>
  </si>
  <si>
    <t>面取り…良:指示通りの面取り(0)、否:指示通りの面取りではない(5)</t>
    <rPh sb="0" eb="2">
      <t>メント</t>
    </rPh>
    <rPh sb="4" eb="5">
      <t>リョウ</t>
    </rPh>
    <rPh sb="6" eb="8">
      <t>シジ</t>
    </rPh>
    <rPh sb="8" eb="9">
      <t>ドオ</t>
    </rPh>
    <rPh sb="11" eb="13">
      <t>メント</t>
    </rPh>
    <rPh sb="18" eb="19">
      <t>ヒ</t>
    </rPh>
    <rPh sb="20" eb="22">
      <t>シジ</t>
    </rPh>
    <rPh sb="22" eb="23">
      <t>ドオ</t>
    </rPh>
    <rPh sb="25" eb="27">
      <t>メント</t>
    </rPh>
    <phoneticPr fontId="1"/>
  </si>
  <si>
    <t>図面指示</t>
    <rPh sb="0" eb="4">
      <t>ズメンシジ</t>
    </rPh>
    <phoneticPr fontId="1"/>
  </si>
  <si>
    <t>回数チェック（レ点）</t>
    <rPh sb="0" eb="2">
      <t>カイスウ</t>
    </rPh>
    <rPh sb="8" eb="9">
      <t>テン</t>
    </rPh>
    <phoneticPr fontId="1"/>
  </si>
  <si>
    <t>採点者</t>
    <rPh sb="0" eb="3">
      <t>サイテンシャ</t>
    </rPh>
    <phoneticPr fontId="1"/>
  </si>
  <si>
    <t>愛知県順位決定会　採点用紙</t>
    <rPh sb="0" eb="3">
      <t>アイチケン</t>
    </rPh>
    <rPh sb="3" eb="7">
      <t>ジュンイケッテイ</t>
    </rPh>
    <rPh sb="8" eb="9">
      <t>タイカイ</t>
    </rPh>
    <rPh sb="9" eb="11">
      <t>サイテン</t>
    </rPh>
    <rPh sb="11" eb="13">
      <t>ヨウシ</t>
    </rPh>
    <phoneticPr fontId="1"/>
  </si>
  <si>
    <t>作業者</t>
    <rPh sb="0" eb="3">
      <t>サギョウシャ</t>
    </rPh>
    <phoneticPr fontId="1"/>
  </si>
  <si>
    <t>※各企業選手の参加番号に変更を宜しくお願い致します。</t>
    <rPh sb="1" eb="6">
      <t>カクキギョウセンシュ</t>
    </rPh>
    <rPh sb="7" eb="11">
      <t>サンカバンゴウ</t>
    </rPh>
    <rPh sb="12" eb="14">
      <t>ヘンコウ</t>
    </rPh>
    <rPh sb="15" eb="16">
      <t>ヨロ</t>
    </rPh>
    <phoneticPr fontId="1"/>
  </si>
  <si>
    <t>　枠で切り取り、ゼッケンとして使用をお願いします。</t>
    <rPh sb="1" eb="2">
      <t>ワク</t>
    </rPh>
    <rPh sb="3" eb="4">
      <t>キ</t>
    </rPh>
    <rPh sb="5" eb="6">
      <t>ト</t>
    </rPh>
    <rPh sb="15" eb="17">
      <t>シヨウ</t>
    </rPh>
    <rPh sb="19" eb="20">
      <t>ネガ</t>
    </rPh>
    <phoneticPr fontId="1"/>
  </si>
  <si>
    <t>デンソー技研センター</t>
    <rPh sb="4" eb="6">
      <t>ギケン</t>
    </rPh>
    <phoneticPr fontId="1"/>
  </si>
  <si>
    <t>各社代表印</t>
    <rPh sb="0" eb="2">
      <t>カクシャ</t>
    </rPh>
    <rPh sb="2" eb="4">
      <t>ダイヒョウ</t>
    </rPh>
    <rPh sb="4" eb="5">
      <t>イン</t>
    </rPh>
    <phoneticPr fontId="1"/>
  </si>
  <si>
    <t>できばえ採点は3人で判断し評価し平均値をとる</t>
    <rPh sb="4" eb="6">
      <t>サイテン</t>
    </rPh>
    <rPh sb="8" eb="9">
      <t>ニン</t>
    </rPh>
    <rPh sb="10" eb="12">
      <t>ハンダン</t>
    </rPh>
    <rPh sb="13" eb="15">
      <t>ヒョウカ</t>
    </rPh>
    <rPh sb="16" eb="18">
      <t>ヘイキン</t>
    </rPh>
    <rPh sb="18" eb="19">
      <t>チ</t>
    </rPh>
    <phoneticPr fontId="1"/>
  </si>
  <si>
    <t>例　　評価者①A　評価者②B　評価者③B　⇒Bとなる</t>
    <rPh sb="0" eb="1">
      <t>レイ</t>
    </rPh>
    <rPh sb="3" eb="6">
      <t>ヒョウカシャ</t>
    </rPh>
    <rPh sb="9" eb="12">
      <t>ヒョウカシャ</t>
    </rPh>
    <rPh sb="15" eb="18">
      <t>ヒョウカシャ</t>
    </rPh>
    <phoneticPr fontId="1"/>
  </si>
  <si>
    <t>Ａ・Ｂ・Ｃ</t>
  </si>
  <si>
    <t>ニ</t>
  </si>
  <si>
    <t>ホ</t>
  </si>
  <si>
    <t>へ</t>
  </si>
  <si>
    <t>〇・×</t>
  </si>
  <si>
    <t>すきま</t>
  </si>
  <si>
    <t>キズ・打こん等</t>
    <rPh sb="3" eb="4">
      <t>ダ</t>
    </rPh>
    <rPh sb="6" eb="7">
      <t>トウ</t>
    </rPh>
    <phoneticPr fontId="1"/>
  </si>
  <si>
    <t>面取り</t>
    <rPh sb="0" eb="2">
      <t>メント</t>
    </rPh>
    <phoneticPr fontId="1"/>
  </si>
  <si>
    <t>全ての測定項目において加点は下記の通りである</t>
    <rPh sb="0" eb="1">
      <t>スベ</t>
    </rPh>
    <rPh sb="3" eb="7">
      <t>ソクテイコウモク</t>
    </rPh>
    <rPh sb="11" eb="13">
      <t>カテン</t>
    </rPh>
    <rPh sb="14" eb="16">
      <t>カキ</t>
    </rPh>
    <rPh sb="17" eb="18">
      <t>トオ</t>
    </rPh>
    <phoneticPr fontId="1"/>
  </si>
  <si>
    <t>加点</t>
    <rPh sb="0" eb="2">
      <t>カテン</t>
    </rPh>
    <phoneticPr fontId="1"/>
  </si>
  <si>
    <t>最大加点</t>
    <rPh sb="0" eb="2">
      <t>サイダイ</t>
    </rPh>
    <rPh sb="2" eb="4">
      <t>カテン</t>
    </rPh>
    <phoneticPr fontId="4"/>
  </si>
  <si>
    <t>すきま…キャビティ、コアPL面同士を合わせた時のすきまを測定(4辺)</t>
    <rPh sb="14" eb="15">
      <t>メン</t>
    </rPh>
    <rPh sb="15" eb="17">
      <t>ドウシ</t>
    </rPh>
    <rPh sb="18" eb="19">
      <t>ア</t>
    </rPh>
    <rPh sb="22" eb="23">
      <t>トキ</t>
    </rPh>
    <rPh sb="28" eb="30">
      <t>ソクテイ</t>
    </rPh>
    <rPh sb="32" eb="33">
      <t>ヘン</t>
    </rPh>
    <phoneticPr fontId="1"/>
  </si>
  <si>
    <t>側面の磨き状態</t>
    <rPh sb="0" eb="2">
      <t>ソクメン</t>
    </rPh>
    <rPh sb="3" eb="4">
      <t>ミガ</t>
    </rPh>
    <rPh sb="5" eb="7">
      <t>ジョウタイ</t>
    </rPh>
    <phoneticPr fontId="4"/>
  </si>
  <si>
    <t>底面の磨き状態</t>
    <rPh sb="0" eb="1">
      <t>ソコ</t>
    </rPh>
    <rPh sb="1" eb="2">
      <t>メン</t>
    </rPh>
    <rPh sb="3" eb="4">
      <t>ミガ</t>
    </rPh>
    <rPh sb="5" eb="7">
      <t>ジョウタイセイヒンブ</t>
    </rPh>
    <phoneticPr fontId="1"/>
  </si>
  <si>
    <t>製品部以外の外観…A:打こん、食い込みなし(2)、B:切粉のはさみキズや小さな打痕あり(1)、C:機械による食い込みや、明らかに製品落下時に付いたであろう大きな打痕(0)</t>
    <rPh sb="0" eb="2">
      <t>セイヒン</t>
    </rPh>
    <rPh sb="2" eb="3">
      <t>ブ</t>
    </rPh>
    <rPh sb="3" eb="5">
      <t>イガイ</t>
    </rPh>
    <rPh sb="6" eb="8">
      <t>ガイカン</t>
    </rPh>
    <rPh sb="11" eb="12">
      <t>ダ</t>
    </rPh>
    <rPh sb="15" eb="16">
      <t>ク</t>
    </rPh>
    <rPh sb="17" eb="18">
      <t>コ</t>
    </rPh>
    <rPh sb="27" eb="29">
      <t>キリコ</t>
    </rPh>
    <rPh sb="36" eb="37">
      <t>チイ</t>
    </rPh>
    <rPh sb="39" eb="41">
      <t>ダコン</t>
    </rPh>
    <rPh sb="49" eb="51">
      <t>キカイ</t>
    </rPh>
    <rPh sb="54" eb="55">
      <t>ク</t>
    </rPh>
    <rPh sb="56" eb="57">
      <t>コ</t>
    </rPh>
    <rPh sb="60" eb="61">
      <t>アキ</t>
    </rPh>
    <rPh sb="64" eb="66">
      <t>セイヒン</t>
    </rPh>
    <rPh sb="66" eb="68">
      <t>ラッカ</t>
    </rPh>
    <rPh sb="68" eb="69">
      <t>ジ</t>
    </rPh>
    <rPh sb="70" eb="71">
      <t>ツ</t>
    </rPh>
    <rPh sb="77" eb="78">
      <t>オオ</t>
    </rPh>
    <rPh sb="80" eb="82">
      <t>ダコン</t>
    </rPh>
    <phoneticPr fontId="1"/>
  </si>
  <si>
    <r>
      <t>面取り…良:指示通りの面取り(2)、否:指示通りの面取りではない(0)　</t>
    </r>
    <r>
      <rPr>
        <sz val="10"/>
        <color rgb="FFFF0000"/>
        <rFont val="Meiryo UI"/>
        <family val="3"/>
        <charset val="128"/>
      </rPr>
      <t>全箇所評価(座繰り穴の底部も)</t>
    </r>
    <rPh sb="0" eb="2">
      <t>メント</t>
    </rPh>
    <rPh sb="4" eb="5">
      <t>リョウ</t>
    </rPh>
    <rPh sb="6" eb="8">
      <t>シジ</t>
    </rPh>
    <rPh sb="8" eb="9">
      <t>ドオ</t>
    </rPh>
    <rPh sb="11" eb="13">
      <t>メント</t>
    </rPh>
    <rPh sb="18" eb="19">
      <t>ヒ</t>
    </rPh>
    <rPh sb="20" eb="22">
      <t>シジ</t>
    </rPh>
    <rPh sb="22" eb="23">
      <t>ドオ</t>
    </rPh>
    <rPh sb="25" eb="27">
      <t>メント</t>
    </rPh>
    <rPh sb="36" eb="41">
      <t>ゼンカショヒョウカ</t>
    </rPh>
    <rPh sb="42" eb="44">
      <t>ザグ</t>
    </rPh>
    <rPh sb="45" eb="46">
      <t>アナ</t>
    </rPh>
    <rPh sb="47" eb="49">
      <t>ソコブ</t>
    </rPh>
    <phoneticPr fontId="1"/>
  </si>
  <si>
    <t>精度加点合計</t>
    <rPh sb="0" eb="2">
      <t>セイド</t>
    </rPh>
    <rPh sb="2" eb="4">
      <t>カテン</t>
    </rPh>
    <rPh sb="4" eb="6">
      <t>ゴウケイ</t>
    </rPh>
    <phoneticPr fontId="4"/>
  </si>
  <si>
    <t>(B+C)</t>
    <phoneticPr fontId="4"/>
  </si>
  <si>
    <t>(A－D)</t>
    <phoneticPr fontId="4"/>
  </si>
  <si>
    <t>側面の磨き状態…A:機械目がなく＃600のペーパーで抜き方向に磨かれている(3)、B:機械目残りあり・磨き方向が逆(1)、C:明らかに磨いていない面あり(0)　</t>
    <rPh sb="0" eb="2">
      <t>ソクメン</t>
    </rPh>
    <rPh sb="3" eb="4">
      <t>ミガ</t>
    </rPh>
    <rPh sb="5" eb="7">
      <t>ジョウタイ</t>
    </rPh>
    <rPh sb="10" eb="12">
      <t>キカイ</t>
    </rPh>
    <rPh sb="12" eb="13">
      <t>メ</t>
    </rPh>
    <rPh sb="43" eb="46">
      <t>キカイメ</t>
    </rPh>
    <rPh sb="46" eb="47">
      <t>ノコ</t>
    </rPh>
    <rPh sb="51" eb="52">
      <t>ミガ</t>
    </rPh>
    <rPh sb="53" eb="55">
      <t>ホウコウ</t>
    </rPh>
    <rPh sb="56" eb="57">
      <t>ギャク</t>
    </rPh>
    <rPh sb="63" eb="64">
      <t>アキ</t>
    </rPh>
    <rPh sb="67" eb="68">
      <t>ミガ</t>
    </rPh>
    <rPh sb="73" eb="74">
      <t>メン</t>
    </rPh>
    <phoneticPr fontId="1"/>
  </si>
  <si>
    <t>底面の磨き状態…A:機械目がなく＃600のペーパーで磨かれている(2)、B:機械目残りあり(1)、C:明らかに磨いていない面あり(0)　</t>
    <rPh sb="0" eb="2">
      <t>テイメン</t>
    </rPh>
    <rPh sb="3" eb="4">
      <t>ミガ</t>
    </rPh>
    <rPh sb="5" eb="7">
      <t>ジョウタイ</t>
    </rPh>
    <rPh sb="10" eb="12">
      <t>キカイ</t>
    </rPh>
    <rPh sb="12" eb="13">
      <t>メ</t>
    </rPh>
    <rPh sb="38" eb="41">
      <t>キカイメ</t>
    </rPh>
    <rPh sb="41" eb="42">
      <t>ノコ</t>
    </rPh>
    <rPh sb="51" eb="52">
      <t>アキ</t>
    </rPh>
    <rPh sb="55" eb="56">
      <t>ミガ</t>
    </rPh>
    <rPh sb="61" eb="62">
      <t>メン</t>
    </rPh>
    <phoneticPr fontId="1"/>
  </si>
  <si>
    <t>ロ</t>
  </si>
  <si>
    <t>ハ</t>
  </si>
  <si>
    <t>ト</t>
    <phoneticPr fontId="1"/>
  </si>
  <si>
    <t>製品部外観（CV）</t>
    <rPh sb="0" eb="2">
      <t>セイヒン</t>
    </rPh>
    <rPh sb="2" eb="3">
      <t>ブ</t>
    </rPh>
    <rPh sb="3" eb="5">
      <t>ガイカン</t>
    </rPh>
    <phoneticPr fontId="4"/>
  </si>
  <si>
    <t>製品部外観（CR）</t>
    <rPh sb="0" eb="2">
      <t>セイヒン</t>
    </rPh>
    <rPh sb="2" eb="3">
      <t>ブ</t>
    </rPh>
    <rPh sb="3" eb="5">
      <t>ガイカン</t>
    </rPh>
    <phoneticPr fontId="4"/>
  </si>
  <si>
    <t>製品部以外の外観（共通）</t>
    <rPh sb="0" eb="2">
      <t>セイヒン</t>
    </rPh>
    <rPh sb="2" eb="3">
      <t>ブ</t>
    </rPh>
    <rPh sb="3" eb="5">
      <t>イガイ</t>
    </rPh>
    <rPh sb="6" eb="8">
      <t>ガイカン</t>
    </rPh>
    <rPh sb="9" eb="11">
      <t>キョウツウ</t>
    </rPh>
    <phoneticPr fontId="1"/>
  </si>
  <si>
    <t>製品部外観…A:打こん、食い込みなし(2)、B:切粉のはさみキズや小さな打痕あり(1)、C:機械による食い込み(0)</t>
    <rPh sb="0" eb="2">
      <t>セイヒン</t>
    </rPh>
    <rPh sb="2" eb="3">
      <t>ブ</t>
    </rPh>
    <rPh sb="3" eb="5">
      <t>ガイカン</t>
    </rPh>
    <rPh sb="8" eb="9">
      <t>ダ</t>
    </rPh>
    <rPh sb="12" eb="13">
      <t>ク</t>
    </rPh>
    <rPh sb="14" eb="15">
      <t>コ</t>
    </rPh>
    <rPh sb="24" eb="26">
      <t>キリコ</t>
    </rPh>
    <rPh sb="33" eb="34">
      <t>チイ</t>
    </rPh>
    <rPh sb="36" eb="38">
      <t>ダコン</t>
    </rPh>
    <rPh sb="46" eb="48">
      <t>キカイ</t>
    </rPh>
    <rPh sb="51" eb="52">
      <t>ク</t>
    </rPh>
    <rPh sb="53" eb="54">
      <t>コ</t>
    </rPh>
    <phoneticPr fontId="1"/>
  </si>
  <si>
    <t>PL面を含む製品部外観…A:打こん、食い込みなし(2)、B:切粉のはさみキズや小さな打痕あり(1)、C:機械による食い込み(1)</t>
    <rPh sb="2" eb="3">
      <t>メン</t>
    </rPh>
    <rPh sb="4" eb="5">
      <t>フク</t>
    </rPh>
    <rPh sb="6" eb="8">
      <t>セイヒン</t>
    </rPh>
    <rPh sb="8" eb="9">
      <t>ブ</t>
    </rPh>
    <rPh sb="9" eb="11">
      <t>ガイカン</t>
    </rPh>
    <rPh sb="14" eb="15">
      <t>ダ</t>
    </rPh>
    <rPh sb="18" eb="19">
      <t>ク</t>
    </rPh>
    <rPh sb="20" eb="21">
      <t>コ</t>
    </rPh>
    <rPh sb="30" eb="32">
      <t>キリコ</t>
    </rPh>
    <rPh sb="39" eb="40">
      <t>チイ</t>
    </rPh>
    <rPh sb="42" eb="44">
      <t>ダコン</t>
    </rPh>
    <rPh sb="52" eb="54">
      <t>キカイ</t>
    </rPh>
    <rPh sb="57" eb="58">
      <t>ク</t>
    </rPh>
    <rPh sb="59" eb="60">
      <t>コ</t>
    </rPh>
    <phoneticPr fontId="1"/>
  </si>
  <si>
    <t>磨き状態（CV）</t>
    <rPh sb="0" eb="1">
      <t>ミガ</t>
    </rPh>
    <rPh sb="2" eb="4">
      <t>ジョウタイセイヒンブ</t>
    </rPh>
    <phoneticPr fontId="1"/>
  </si>
  <si>
    <t>磨き状態（CR）</t>
    <rPh sb="0" eb="1">
      <t>ミガ</t>
    </rPh>
    <rPh sb="2" eb="4">
      <t>ジョウタイ</t>
    </rPh>
    <phoneticPr fontId="4"/>
  </si>
  <si>
    <t>インサート外観（CV）</t>
    <rPh sb="5" eb="7">
      <t>ガイカン</t>
    </rPh>
    <phoneticPr fontId="4"/>
  </si>
  <si>
    <t>インサート外観（CR）</t>
    <rPh sb="5" eb="7">
      <t>ガイカン</t>
    </rPh>
    <phoneticPr fontId="4"/>
  </si>
  <si>
    <t>県大会　採点用紙</t>
    <rPh sb="0" eb="1">
      <t>ケン</t>
    </rPh>
    <rPh sb="1" eb="3">
      <t>タイカイ</t>
    </rPh>
    <rPh sb="3" eb="4">
      <t>タイカイ</t>
    </rPh>
    <rPh sb="4" eb="6">
      <t>サイテン</t>
    </rPh>
    <rPh sb="6" eb="8">
      <t>ヨウシ</t>
    </rPh>
    <phoneticPr fontId="1"/>
  </si>
  <si>
    <t>60方向</t>
    <rPh sb="2" eb="4">
      <t>ホウコウ</t>
    </rPh>
    <phoneticPr fontId="1"/>
  </si>
  <si>
    <t>48方向</t>
    <rPh sb="2" eb="4">
      <t>ホウコウ</t>
    </rPh>
    <phoneticPr fontId="1"/>
  </si>
  <si>
    <t>深さ</t>
    <rPh sb="0" eb="1">
      <t>フカ</t>
    </rPh>
    <phoneticPr fontId="1"/>
  </si>
  <si>
    <t>60方向</t>
    <phoneticPr fontId="1"/>
  </si>
  <si>
    <t>高さ</t>
    <rPh sb="0" eb="1">
      <t>タカ</t>
    </rPh>
    <phoneticPr fontId="1"/>
  </si>
  <si>
    <t>CV磨き状態…A:機械目がなく＃600のペーパーで抜き方向に磨かれている(1.5)、B:機械目残りあり・磨き方向が逆(0.5)、C:明らかに磨いていない面あり(0)　</t>
    <rPh sb="2" eb="3">
      <t>ミガ</t>
    </rPh>
    <rPh sb="4" eb="6">
      <t>ジョウタイ</t>
    </rPh>
    <rPh sb="9" eb="11">
      <t>キカイ</t>
    </rPh>
    <rPh sb="11" eb="12">
      <t>メ</t>
    </rPh>
    <rPh sb="44" eb="47">
      <t>キカイメ</t>
    </rPh>
    <rPh sb="47" eb="48">
      <t>ノコ</t>
    </rPh>
    <rPh sb="52" eb="53">
      <t>ミガ</t>
    </rPh>
    <rPh sb="54" eb="56">
      <t>ホウコウ</t>
    </rPh>
    <rPh sb="57" eb="58">
      <t>ギャク</t>
    </rPh>
    <rPh sb="66" eb="67">
      <t>アキ</t>
    </rPh>
    <rPh sb="70" eb="71">
      <t>ミガ</t>
    </rPh>
    <rPh sb="76" eb="77">
      <t>メン</t>
    </rPh>
    <phoneticPr fontId="1"/>
  </si>
  <si>
    <t>CR磨き状態…A:機械目がなく＃600のペーパーで抜き方向に磨かれている(1.5)、B:機械目残りあり・磨き方向が逆(0.5)、C:明らかに磨いていない面あり(0)　</t>
    <rPh sb="2" eb="3">
      <t>ミガ</t>
    </rPh>
    <rPh sb="4" eb="6">
      <t>ジョウタイ</t>
    </rPh>
    <rPh sb="9" eb="11">
      <t>キカイ</t>
    </rPh>
    <rPh sb="11" eb="12">
      <t>メ</t>
    </rPh>
    <rPh sb="44" eb="47">
      <t>キカイメ</t>
    </rPh>
    <rPh sb="47" eb="48">
      <t>ノコ</t>
    </rPh>
    <rPh sb="52" eb="53">
      <t>ミガ</t>
    </rPh>
    <rPh sb="54" eb="56">
      <t>ホウコウ</t>
    </rPh>
    <rPh sb="57" eb="58">
      <t>ギャク</t>
    </rPh>
    <rPh sb="66" eb="67">
      <t>アキ</t>
    </rPh>
    <rPh sb="70" eb="71">
      <t>ミガ</t>
    </rPh>
    <rPh sb="76" eb="77">
      <t>メン</t>
    </rPh>
    <phoneticPr fontId="1"/>
  </si>
  <si>
    <t>外観(CV)…A:打痕、食い込みなし(2)、B:切粉のはさみキズや小さな打痕あり(1.5)、C:機械による食い込み(0)</t>
    <rPh sb="0" eb="2">
      <t>ガイカン</t>
    </rPh>
    <rPh sb="9" eb="11">
      <t>ダコン</t>
    </rPh>
    <rPh sb="12" eb="13">
      <t>ク</t>
    </rPh>
    <rPh sb="14" eb="15">
      <t>コ</t>
    </rPh>
    <rPh sb="24" eb="26">
      <t>キリコ</t>
    </rPh>
    <rPh sb="33" eb="34">
      <t>チイ</t>
    </rPh>
    <rPh sb="36" eb="38">
      <t>ダコン</t>
    </rPh>
    <rPh sb="48" eb="50">
      <t>キカイ</t>
    </rPh>
    <rPh sb="53" eb="54">
      <t>ク</t>
    </rPh>
    <rPh sb="55" eb="56">
      <t>コ</t>
    </rPh>
    <phoneticPr fontId="1"/>
  </si>
  <si>
    <t>外観(CR)…A:打痕、食い込みなし(2)、B:切粉のはさみキズや小さな打痕あり(1.5)、C:機械による食い込み(0)</t>
    <rPh sb="0" eb="2">
      <t>ガイカン</t>
    </rPh>
    <phoneticPr fontId="1"/>
  </si>
  <si>
    <r>
      <t>面取り…良:指示通りの面取り(0.5)、否:指示通りの面取りではない(0)　</t>
    </r>
    <r>
      <rPr>
        <sz val="10"/>
        <color rgb="FFFF0000"/>
        <rFont val="Meiryo UI"/>
        <family val="3"/>
        <charset val="128"/>
      </rPr>
      <t>全箇所評価(座繰り穴の底部も)</t>
    </r>
    <rPh sb="0" eb="2">
      <t>メント</t>
    </rPh>
    <rPh sb="4" eb="5">
      <t>リョウ</t>
    </rPh>
    <rPh sb="6" eb="8">
      <t>シジ</t>
    </rPh>
    <rPh sb="8" eb="9">
      <t>ドオ</t>
    </rPh>
    <rPh sb="11" eb="13">
      <t>メント</t>
    </rPh>
    <rPh sb="20" eb="21">
      <t>ヒ</t>
    </rPh>
    <rPh sb="22" eb="24">
      <t>シジ</t>
    </rPh>
    <rPh sb="24" eb="25">
      <t>ドオ</t>
    </rPh>
    <rPh sb="27" eb="29">
      <t>メント</t>
    </rPh>
    <rPh sb="38" eb="43">
      <t>ゼンカショヒョウカ</t>
    </rPh>
    <rPh sb="44" eb="46">
      <t>ザグ</t>
    </rPh>
    <rPh sb="47" eb="48">
      <t>アナ</t>
    </rPh>
    <rPh sb="49" eb="51">
      <t>ソコブ</t>
    </rPh>
    <phoneticPr fontId="1"/>
  </si>
  <si>
    <t>プラスチック金型職種　〇〇県順位決定会　態度減点チェック用紙</t>
    <rPh sb="6" eb="8">
      <t>カナガタ</t>
    </rPh>
    <rPh sb="8" eb="10">
      <t>ショクシュ</t>
    </rPh>
    <rPh sb="13" eb="14">
      <t>ケン</t>
    </rPh>
    <rPh sb="14" eb="16">
      <t>ジュンイ</t>
    </rPh>
    <rPh sb="16" eb="18">
      <t>ケッテイ</t>
    </rPh>
    <rPh sb="18" eb="19">
      <t>カイ</t>
    </rPh>
    <rPh sb="20" eb="24">
      <t>タイドゲンテン</t>
    </rPh>
    <rPh sb="28" eb="30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</si>
</sst>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&quot;h&quot;mm&quot;min&quot;"/>
    <numFmt numFmtId="177" formatCode="\(0\)"/>
    <numFmt numFmtId="178" formatCode="h:mm;@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u/>
      <sz val="11"/>
      <name val="Meiryo UI"/>
      <family val="3"/>
      <charset val="128"/>
    </font>
    <font>
      <u/>
      <sz val="12"/>
      <name val="Meiryo UI"/>
      <family val="3"/>
      <charset val="128"/>
    </font>
    <font>
      <sz val="10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/>
      <right/>
      <top/>
      <bottom/>
      <diagonal style="thin">
        <color auto="1"/>
      </diagonal>
    </border>
    <border diagonalDown="1">
      <left/>
      <right/>
      <top/>
      <bottom style="medium">
        <color indexed="64"/>
      </bottom>
      <diagonal style="thin">
        <color auto="1"/>
      </diagonal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/>
      <top/>
      <bottom/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auto="1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auto="1"/>
      </diagonal>
    </border>
    <border diagonalDown="1">
      <left/>
      <right style="medium">
        <color indexed="64"/>
      </right>
      <top/>
      <bottom/>
      <diagonal style="thin">
        <color auto="1"/>
      </diagonal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241">
    <xf numFmtId="0" fontId="0" fillId="0" borderId="0" xfId="0">
      <alignment vertical="center"/>
    </xf>
    <xf numFmtId="0" fontId="5" fillId="0" borderId="0" xfId="2" applyFont="1"/>
    <xf numFmtId="0" fontId="6" fillId="0" borderId="0" xfId="2" applyFont="1"/>
    <xf numFmtId="0" fontId="7" fillId="0" borderId="0" xfId="2" applyFont="1"/>
    <xf numFmtId="0" fontId="8" fillId="0" borderId="0" xfId="2" applyFont="1"/>
    <xf numFmtId="0" fontId="5" fillId="0" borderId="0" xfId="2" applyFont="1" applyAlignment="1">
      <alignment horizontal="center"/>
    </xf>
    <xf numFmtId="0" fontId="5" fillId="0" borderId="34" xfId="2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77" fontId="5" fillId="0" borderId="14" xfId="2" applyNumberFormat="1" applyFont="1" applyBorder="1" applyAlignment="1">
      <alignment horizontal="center"/>
    </xf>
    <xf numFmtId="0" fontId="6" fillId="0" borderId="34" xfId="2" applyFont="1" applyBorder="1" applyAlignment="1">
      <alignment vertical="center" shrinkToFit="1"/>
    </xf>
    <xf numFmtId="0" fontId="5" fillId="0" borderId="2" xfId="2" applyFont="1" applyBorder="1" applyAlignment="1">
      <alignment vertical="center" shrinkToFit="1"/>
    </xf>
    <xf numFmtId="0" fontId="6" fillId="0" borderId="2" xfId="2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20" fontId="5" fillId="0" borderId="1" xfId="2" applyNumberFormat="1" applyFont="1" applyBorder="1"/>
    <xf numFmtId="0" fontId="5" fillId="0" borderId="3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8" fontId="5" fillId="0" borderId="1" xfId="2" applyNumberFormat="1" applyFont="1" applyBorder="1"/>
    <xf numFmtId="0" fontId="5" fillId="0" borderId="1" xfId="2" applyFont="1" applyBorder="1"/>
    <xf numFmtId="0" fontId="5" fillId="0" borderId="0" xfId="2" applyFont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6" xfId="2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35" xfId="2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0" fontId="5" fillId="3" borderId="14" xfId="2" applyFont="1" applyFill="1" applyBorder="1" applyAlignment="1">
      <alignment horizontal="center" vertical="center"/>
    </xf>
    <xf numFmtId="0" fontId="5" fillId="3" borderId="17" xfId="2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9" xfId="2" applyFont="1" applyBorder="1" applyAlignment="1">
      <alignment horizontal="right" vertical="center" shrinkToFit="1"/>
    </xf>
    <xf numFmtId="0" fontId="5" fillId="0" borderId="32" xfId="2" applyFont="1" applyBorder="1" applyAlignment="1">
      <alignment horizontal="right" vertical="center" shrinkToFit="1"/>
    </xf>
    <xf numFmtId="0" fontId="5" fillId="0" borderId="2" xfId="2" applyFont="1" applyBorder="1"/>
    <xf numFmtId="0" fontId="5" fillId="0" borderId="6" xfId="2" applyFont="1" applyBorder="1" applyAlignment="1">
      <alignment horizontal="center" vertical="center" shrinkToFit="1"/>
    </xf>
    <xf numFmtId="0" fontId="5" fillId="0" borderId="1" xfId="2" applyFont="1" applyBorder="1" applyAlignment="1">
      <alignment horizontal="right"/>
    </xf>
    <xf numFmtId="0" fontId="5" fillId="0" borderId="19" xfId="2" applyFont="1" applyBorder="1" applyAlignment="1">
      <alignment horizontal="center" vertical="center" shrinkToFit="1"/>
    </xf>
    <xf numFmtId="0" fontId="5" fillId="0" borderId="27" xfId="2" applyFont="1" applyBorder="1" applyAlignment="1">
      <alignment vertical="center" shrinkToFit="1"/>
    </xf>
    <xf numFmtId="0" fontId="5" fillId="0" borderId="19" xfId="2" applyFont="1" applyBorder="1" applyAlignment="1">
      <alignment vertical="center" shrinkToFit="1"/>
    </xf>
    <xf numFmtId="0" fontId="5" fillId="3" borderId="29" xfId="2" applyFont="1" applyFill="1" applyBorder="1" applyAlignment="1">
      <alignment vertical="center"/>
    </xf>
    <xf numFmtId="0" fontId="10" fillId="0" borderId="0" xfId="0" applyFont="1">
      <alignment vertical="center"/>
    </xf>
    <xf numFmtId="0" fontId="10" fillId="0" borderId="5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shrinkToFit="1"/>
    </xf>
    <xf numFmtId="0" fontId="5" fillId="0" borderId="12" xfId="2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61" xfId="0" applyFont="1" applyBorder="1">
      <alignment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>
      <alignment vertical="center"/>
    </xf>
    <xf numFmtId="0" fontId="11" fillId="0" borderId="64" xfId="0" applyFont="1" applyBorder="1" applyAlignment="1">
      <alignment horizontal="center" vertical="center"/>
    </xf>
    <xf numFmtId="0" fontId="11" fillId="0" borderId="69" xfId="0" applyFont="1" applyBorder="1">
      <alignment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72" xfId="0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5" fillId="0" borderId="3" xfId="2" applyFont="1" applyBorder="1" applyAlignment="1">
      <alignment horizontal="center" vertical="center" shrinkToFit="1"/>
    </xf>
    <xf numFmtId="0" fontId="15" fillId="0" borderId="6" xfId="2" applyFont="1" applyBorder="1" applyAlignment="1">
      <alignment horizontal="center" vertical="center" shrinkToFit="1"/>
    </xf>
    <xf numFmtId="0" fontId="16" fillId="0" borderId="0" xfId="2" applyFont="1"/>
    <xf numFmtId="0" fontId="5" fillId="0" borderId="8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9" xfId="2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 shrinkToFit="1"/>
    </xf>
    <xf numFmtId="0" fontId="15" fillId="0" borderId="18" xfId="2" applyFont="1" applyBorder="1" applyAlignment="1">
      <alignment horizontal="center" vertical="center" shrinkToFit="1"/>
    </xf>
    <xf numFmtId="0" fontId="15" fillId="0" borderId="16" xfId="2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right" vertical="center"/>
    </xf>
    <xf numFmtId="0" fontId="5" fillId="0" borderId="5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7" xfId="2" applyFont="1" applyBorder="1" applyAlignment="1" applyProtection="1">
      <alignment horizontal="center" vertical="center"/>
      <protection locked="0"/>
    </xf>
    <xf numFmtId="0" fontId="5" fillId="0" borderId="10" xfId="2" applyFont="1" applyBorder="1" applyAlignment="1" applyProtection="1">
      <alignment horizontal="center" vertical="center"/>
      <protection locked="0"/>
    </xf>
    <xf numFmtId="0" fontId="5" fillId="0" borderId="29" xfId="2" applyFont="1" applyBorder="1" applyAlignment="1" applyProtection="1">
      <alignment horizontal="center" vertical="center"/>
      <protection locked="0"/>
    </xf>
    <xf numFmtId="0" fontId="5" fillId="0" borderId="33" xfId="2" applyFont="1" applyBorder="1" applyAlignment="1" applyProtection="1">
      <alignment horizontal="center" vertical="center"/>
      <protection locked="0"/>
    </xf>
    <xf numFmtId="0" fontId="5" fillId="0" borderId="32" xfId="2" applyFont="1" applyBorder="1" applyAlignment="1" applyProtection="1">
      <alignment horizontal="center" vertical="center"/>
      <protection locked="0"/>
    </xf>
    <xf numFmtId="0" fontId="5" fillId="0" borderId="48" xfId="2" applyFont="1" applyBorder="1" applyAlignment="1" applyProtection="1">
      <alignment horizontal="center" vertical="center"/>
      <protection locked="0"/>
    </xf>
    <xf numFmtId="0" fontId="15" fillId="0" borderId="27" xfId="2" applyFont="1" applyBorder="1" applyAlignment="1">
      <alignment horizontal="center" vertical="center" shrinkToFit="1"/>
    </xf>
    <xf numFmtId="0" fontId="15" fillId="0" borderId="38" xfId="2" applyFont="1" applyBorder="1" applyAlignment="1">
      <alignment horizontal="center" vertical="center" shrinkToFit="1"/>
    </xf>
    <xf numFmtId="0" fontId="15" fillId="0" borderId="19" xfId="2" applyFont="1" applyBorder="1" applyAlignment="1">
      <alignment horizontal="center" vertical="center" shrinkToFit="1"/>
    </xf>
    <xf numFmtId="0" fontId="15" fillId="0" borderId="28" xfId="2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0" fontId="5" fillId="0" borderId="28" xfId="2" applyFont="1" applyBorder="1" applyAlignment="1">
      <alignment horizontal="center" vertical="center" shrinkToFit="1"/>
    </xf>
    <xf numFmtId="0" fontId="15" fillId="0" borderId="26" xfId="2" applyFont="1" applyBorder="1" applyAlignment="1">
      <alignment horizontal="center" vertical="center" shrinkToFit="1"/>
    </xf>
    <xf numFmtId="0" fontId="15" fillId="0" borderId="39" xfId="2" applyFont="1" applyBorder="1" applyAlignment="1">
      <alignment horizontal="center" vertical="center" shrinkToFit="1"/>
    </xf>
    <xf numFmtId="0" fontId="15" fillId="0" borderId="17" xfId="2" applyFont="1" applyBorder="1" applyAlignment="1" applyProtection="1">
      <alignment horizontal="center" vertical="center"/>
      <protection locked="0"/>
    </xf>
    <xf numFmtId="0" fontId="15" fillId="0" borderId="10" xfId="2" applyFont="1" applyBorder="1" applyAlignment="1" applyProtection="1">
      <alignment horizontal="center" vertical="center"/>
      <protection locked="0"/>
    </xf>
    <xf numFmtId="0" fontId="5" fillId="0" borderId="16" xfId="2" applyFont="1" applyBorder="1" applyAlignment="1">
      <alignment horizontal="center" vertical="center" textRotation="255"/>
    </xf>
    <xf numFmtId="0" fontId="5" fillId="0" borderId="10" xfId="2" applyFont="1" applyBorder="1" applyAlignment="1">
      <alignment horizontal="center" vertical="center" textRotation="255"/>
    </xf>
    <xf numFmtId="0" fontId="5" fillId="0" borderId="30" xfId="2" applyFont="1" applyBorder="1" applyAlignment="1" applyProtection="1">
      <alignment horizontal="center" vertical="center"/>
      <protection locked="0"/>
    </xf>
    <xf numFmtId="0" fontId="5" fillId="0" borderId="37" xfId="2" applyFont="1" applyBorder="1" applyAlignment="1" applyProtection="1">
      <alignment horizontal="center" vertical="center"/>
      <protection locked="0"/>
    </xf>
    <xf numFmtId="0" fontId="5" fillId="0" borderId="16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>
      <alignment horizontal="center" vertical="center" textRotation="255"/>
    </xf>
    <xf numFmtId="0" fontId="5" fillId="0" borderId="4" xfId="2" applyFont="1" applyBorder="1" applyAlignment="1">
      <alignment horizontal="center" vertical="center" textRotation="255"/>
    </xf>
    <xf numFmtId="14" fontId="5" fillId="0" borderId="34" xfId="2" applyNumberFormat="1" applyFont="1" applyBorder="1" applyAlignment="1">
      <alignment horizontal="left"/>
    </xf>
    <xf numFmtId="0" fontId="6" fillId="0" borderId="29" xfId="2" applyFont="1" applyBorder="1" applyAlignment="1">
      <alignment horizontal="left" vertical="center" shrinkToFit="1"/>
    </xf>
    <xf numFmtId="0" fontId="6" fillId="0" borderId="34" xfId="2" applyFont="1" applyBorder="1" applyAlignment="1">
      <alignment horizontal="left" vertical="center" shrinkToFit="1"/>
    </xf>
    <xf numFmtId="0" fontId="6" fillId="0" borderId="33" xfId="2" applyFont="1" applyBorder="1" applyAlignment="1">
      <alignment horizontal="left" vertical="center" shrinkToFit="1"/>
    </xf>
    <xf numFmtId="0" fontId="6" fillId="0" borderId="32" xfId="2" applyFont="1" applyBorder="1" applyAlignment="1">
      <alignment horizontal="left" vertical="center" shrinkToFit="1"/>
    </xf>
    <xf numFmtId="0" fontId="6" fillId="0" borderId="2" xfId="2" applyFont="1" applyBorder="1" applyAlignment="1">
      <alignment horizontal="left" vertical="center" shrinkToFit="1"/>
    </xf>
    <xf numFmtId="0" fontId="6" fillId="0" borderId="48" xfId="2" applyFont="1" applyBorder="1" applyAlignment="1">
      <alignment horizontal="left" vertical="center" shrinkToFit="1"/>
    </xf>
    <xf numFmtId="0" fontId="5" fillId="3" borderId="29" xfId="2" applyFont="1" applyFill="1" applyBorder="1" applyAlignment="1">
      <alignment horizontal="center" vertical="center" shrinkToFit="1"/>
    </xf>
    <xf numFmtId="0" fontId="5" fillId="3" borderId="34" xfId="2" applyFont="1" applyFill="1" applyBorder="1" applyAlignment="1">
      <alignment horizontal="center" vertical="center" shrinkToFit="1"/>
    </xf>
    <xf numFmtId="0" fontId="5" fillId="3" borderId="33" xfId="2" applyFont="1" applyFill="1" applyBorder="1" applyAlignment="1">
      <alignment horizontal="center" vertical="center" shrinkToFit="1"/>
    </xf>
    <xf numFmtId="0" fontId="5" fillId="3" borderId="30" xfId="2" applyFont="1" applyFill="1" applyBorder="1" applyAlignment="1">
      <alignment horizontal="center" vertical="center" shrinkToFit="1"/>
    </xf>
    <xf numFmtId="0" fontId="5" fillId="3" borderId="0" xfId="2" applyFont="1" applyFill="1" applyAlignment="1">
      <alignment horizontal="center" vertical="center" shrinkToFit="1"/>
    </xf>
    <xf numFmtId="0" fontId="5" fillId="3" borderId="37" xfId="2" applyFont="1" applyFill="1" applyBorder="1" applyAlignment="1">
      <alignment horizontal="center" vertical="center" shrinkToFit="1"/>
    </xf>
    <xf numFmtId="0" fontId="5" fillId="3" borderId="32" xfId="2" applyFont="1" applyFill="1" applyBorder="1" applyAlignment="1">
      <alignment horizontal="center" vertical="center" shrinkToFit="1"/>
    </xf>
    <xf numFmtId="0" fontId="5" fillId="3" borderId="2" xfId="2" applyFont="1" applyFill="1" applyBorder="1" applyAlignment="1">
      <alignment horizontal="center" vertical="center" shrinkToFit="1"/>
    </xf>
    <xf numFmtId="0" fontId="5" fillId="3" borderId="48" xfId="2" applyFont="1" applyFill="1" applyBorder="1" applyAlignment="1">
      <alignment horizontal="center" vertical="center" shrinkToFit="1"/>
    </xf>
    <xf numFmtId="56" fontId="5" fillId="0" borderId="29" xfId="2" applyNumberFormat="1" applyFont="1" applyBorder="1" applyAlignment="1">
      <alignment horizontal="center" vertical="center" shrinkToFit="1"/>
    </xf>
    <xf numFmtId="56" fontId="5" fillId="0" borderId="33" xfId="2" applyNumberFormat="1" applyFont="1" applyBorder="1" applyAlignment="1">
      <alignment horizontal="center" vertical="center" shrinkToFit="1"/>
    </xf>
    <xf numFmtId="56" fontId="5" fillId="0" borderId="30" xfId="2" applyNumberFormat="1" applyFont="1" applyBorder="1" applyAlignment="1">
      <alignment horizontal="center" vertical="center" shrinkToFit="1"/>
    </xf>
    <xf numFmtId="56" fontId="5" fillId="0" borderId="37" xfId="2" applyNumberFormat="1" applyFont="1" applyBorder="1" applyAlignment="1">
      <alignment horizontal="center" vertical="center" shrinkToFit="1"/>
    </xf>
    <xf numFmtId="56" fontId="5" fillId="0" borderId="32" xfId="2" applyNumberFormat="1" applyFont="1" applyBorder="1" applyAlignment="1">
      <alignment horizontal="center" vertical="center" shrinkToFit="1"/>
    </xf>
    <xf numFmtId="56" fontId="5" fillId="0" borderId="48" xfId="2" applyNumberFormat="1" applyFont="1" applyBorder="1" applyAlignment="1">
      <alignment horizontal="center" vertical="center" shrinkToFit="1"/>
    </xf>
    <xf numFmtId="0" fontId="5" fillId="3" borderId="43" xfId="2" applyFont="1" applyFill="1" applyBorder="1" applyAlignment="1">
      <alignment horizontal="center" vertical="center" shrinkToFit="1"/>
    </xf>
    <xf numFmtId="0" fontId="5" fillId="3" borderId="44" xfId="2" applyFont="1" applyFill="1" applyBorder="1" applyAlignment="1">
      <alignment horizontal="center" vertical="center" shrinkToFit="1"/>
    </xf>
    <xf numFmtId="0" fontId="5" fillId="3" borderId="49" xfId="2" applyFont="1" applyFill="1" applyBorder="1" applyAlignment="1">
      <alignment horizontal="center" vertical="center" shrinkToFit="1"/>
    </xf>
    <xf numFmtId="0" fontId="5" fillId="3" borderId="45" xfId="2" applyFont="1" applyFill="1" applyBorder="1" applyAlignment="1">
      <alignment horizontal="center" vertical="center" shrinkToFit="1"/>
    </xf>
    <xf numFmtId="0" fontId="5" fillId="3" borderId="41" xfId="2" applyFont="1" applyFill="1" applyBorder="1" applyAlignment="1">
      <alignment horizontal="center" vertical="center" shrinkToFit="1"/>
    </xf>
    <xf numFmtId="0" fontId="5" fillId="3" borderId="51" xfId="2" applyFont="1" applyFill="1" applyBorder="1" applyAlignment="1">
      <alignment horizontal="center" vertical="center" shrinkToFit="1"/>
    </xf>
    <xf numFmtId="0" fontId="5" fillId="3" borderId="46" xfId="2" applyFont="1" applyFill="1" applyBorder="1" applyAlignment="1">
      <alignment horizontal="center" vertical="center" shrinkToFit="1"/>
    </xf>
    <xf numFmtId="0" fontId="5" fillId="3" borderId="42" xfId="2" applyFont="1" applyFill="1" applyBorder="1" applyAlignment="1">
      <alignment horizontal="center" vertical="center" shrinkToFit="1"/>
    </xf>
    <xf numFmtId="0" fontId="5" fillId="3" borderId="50" xfId="2" applyFont="1" applyFill="1" applyBorder="1" applyAlignment="1">
      <alignment horizontal="center" vertical="center" shrinkToFit="1"/>
    </xf>
    <xf numFmtId="0" fontId="5" fillId="2" borderId="29" xfId="2" applyFont="1" applyFill="1" applyBorder="1" applyAlignment="1">
      <alignment horizontal="center" vertical="center" wrapText="1" shrinkToFit="1"/>
    </xf>
    <xf numFmtId="0" fontId="5" fillId="2" borderId="34" xfId="2" applyFont="1" applyFill="1" applyBorder="1" applyAlignment="1">
      <alignment horizontal="center" vertical="center" wrapText="1" shrinkToFit="1"/>
    </xf>
    <xf numFmtId="0" fontId="5" fillId="2" borderId="33" xfId="2" applyFont="1" applyFill="1" applyBorder="1" applyAlignment="1">
      <alignment horizontal="center" vertical="center" wrapText="1" shrinkToFit="1"/>
    </xf>
    <xf numFmtId="0" fontId="5" fillId="2" borderId="32" xfId="2" applyFont="1" applyFill="1" applyBorder="1" applyAlignment="1">
      <alignment horizontal="center" vertical="center" wrapText="1" shrinkToFit="1"/>
    </xf>
    <xf numFmtId="0" fontId="5" fillId="2" borderId="2" xfId="2" applyFont="1" applyFill="1" applyBorder="1" applyAlignment="1">
      <alignment horizontal="center" vertical="center" wrapText="1" shrinkToFit="1"/>
    </xf>
    <xf numFmtId="0" fontId="5" fillId="2" borderId="48" xfId="2" applyFont="1" applyFill="1" applyBorder="1" applyAlignment="1">
      <alignment horizontal="center" vertical="center" wrapText="1" shrinkToFit="1"/>
    </xf>
    <xf numFmtId="0" fontId="5" fillId="3" borderId="11" xfId="2" applyFont="1" applyFill="1" applyBorder="1" applyAlignment="1">
      <alignment horizontal="center" vertical="center"/>
    </xf>
    <xf numFmtId="0" fontId="5" fillId="3" borderId="13" xfId="2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 textRotation="255"/>
    </xf>
    <xf numFmtId="49" fontId="5" fillId="0" borderId="17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3" borderId="17" xfId="2" applyFont="1" applyFill="1" applyBorder="1" applyAlignment="1">
      <alignment horizontal="center" vertical="center" textRotation="90"/>
    </xf>
    <xf numFmtId="0" fontId="5" fillId="3" borderId="16" xfId="2" applyFont="1" applyFill="1" applyBorder="1" applyAlignment="1">
      <alignment horizontal="center" vertical="center" textRotation="90"/>
    </xf>
    <xf numFmtId="0" fontId="5" fillId="0" borderId="3" xfId="2" applyFont="1" applyBorder="1" applyAlignment="1" applyProtection="1">
      <alignment horizontal="center" vertical="center"/>
      <protection locked="0"/>
    </xf>
    <xf numFmtId="0" fontId="5" fillId="0" borderId="4" xfId="2" applyFont="1" applyBorder="1" applyAlignment="1" applyProtection="1">
      <alignment horizontal="center" vertical="center"/>
      <protection locked="0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3" borderId="17" xfId="2" applyFont="1" applyFill="1" applyBorder="1" applyAlignment="1">
      <alignment horizontal="center" vertical="center" textRotation="90" shrinkToFit="1"/>
    </xf>
    <xf numFmtId="0" fontId="5" fillId="3" borderId="16" xfId="2" applyFont="1" applyFill="1" applyBorder="1" applyAlignment="1">
      <alignment horizontal="center" vertical="center" textRotation="90" shrinkToFit="1"/>
    </xf>
    <xf numFmtId="0" fontId="5" fillId="0" borderId="13" xfId="2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3" borderId="10" xfId="2" applyFont="1" applyFill="1" applyBorder="1" applyAlignment="1">
      <alignment horizontal="center" vertical="center" textRotation="90"/>
    </xf>
    <xf numFmtId="0" fontId="5" fillId="4" borderId="17" xfId="2" applyFont="1" applyFill="1" applyBorder="1" applyAlignment="1">
      <alignment horizontal="center" vertical="center" textRotation="255"/>
    </xf>
    <xf numFmtId="0" fontId="5" fillId="4" borderId="16" xfId="2" applyFont="1" applyFill="1" applyBorder="1" applyAlignment="1">
      <alignment horizontal="center" vertical="center" textRotation="255"/>
    </xf>
    <xf numFmtId="0" fontId="5" fillId="4" borderId="10" xfId="2" applyFont="1" applyFill="1" applyBorder="1" applyAlignment="1">
      <alignment horizontal="center" vertical="center" textRotation="255"/>
    </xf>
    <xf numFmtId="0" fontId="5" fillId="0" borderId="27" xfId="2" applyFont="1" applyBorder="1" applyAlignment="1">
      <alignment horizontal="center" vertical="center"/>
    </xf>
    <xf numFmtId="0" fontId="5" fillId="0" borderId="85" xfId="2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/>
    </xf>
    <xf numFmtId="0" fontId="5" fillId="0" borderId="88" xfId="2" applyFont="1" applyBorder="1" applyAlignment="1">
      <alignment horizontal="center" vertical="center"/>
    </xf>
    <xf numFmtId="0" fontId="5" fillId="0" borderId="28" xfId="2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/>
    </xf>
    <xf numFmtId="0" fontId="5" fillId="0" borderId="31" xfId="2" applyFont="1" applyBorder="1" applyAlignment="1">
      <alignment horizontal="center" vertical="center"/>
    </xf>
    <xf numFmtId="0" fontId="5" fillId="0" borderId="86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5" fillId="0" borderId="47" xfId="2" applyFont="1" applyBorder="1" applyAlignment="1">
      <alignment horizontal="center" vertical="center"/>
    </xf>
    <xf numFmtId="0" fontId="5" fillId="0" borderId="87" xfId="2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5" fillId="0" borderId="89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39" xfId="2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88" xfId="2" applyFont="1" applyBorder="1" applyAlignment="1">
      <alignment horizontal="center" vertical="center"/>
    </xf>
    <xf numFmtId="0" fontId="9" fillId="0" borderId="28" xfId="2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45912</xdr:colOff>
      <xdr:row>1</xdr:row>
      <xdr:rowOff>161685</xdr:rowOff>
    </xdr:from>
    <xdr:to>
      <xdr:col>27</xdr:col>
      <xdr:colOff>983</xdr:colOff>
      <xdr:row>5</xdr:row>
      <xdr:rowOff>29696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9369BA-09EF-495F-B39D-CE1B28FFF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712" y="352185"/>
          <a:ext cx="5003321" cy="630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45912</xdr:colOff>
      <xdr:row>1</xdr:row>
      <xdr:rowOff>161685</xdr:rowOff>
    </xdr:from>
    <xdr:to>
      <xdr:col>26</xdr:col>
      <xdr:colOff>983</xdr:colOff>
      <xdr:row>5</xdr:row>
      <xdr:rowOff>29696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D9F20F-69F2-4B4F-A3D0-571A7862C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6712" y="352185"/>
          <a:ext cx="5064578" cy="630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45912</xdr:colOff>
      <xdr:row>1</xdr:row>
      <xdr:rowOff>161685</xdr:rowOff>
    </xdr:from>
    <xdr:to>
      <xdr:col>25</xdr:col>
      <xdr:colOff>652790</xdr:colOff>
      <xdr:row>5</xdr:row>
      <xdr:rowOff>29696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8177" y="352185"/>
          <a:ext cx="5492642" cy="630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4</xdr:row>
      <xdr:rowOff>161925</xdr:rowOff>
    </xdr:from>
    <xdr:to>
      <xdr:col>11</xdr:col>
      <xdr:colOff>10584</xdr:colOff>
      <xdr:row>29</xdr:row>
      <xdr:rowOff>74083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604432" y="839258"/>
          <a:ext cx="5973235" cy="4145492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　</a:t>
          </a:r>
          <a:endParaRPr kumimoji="1" lang="en-US" altLang="ja-JP" sz="2000"/>
        </a:p>
        <a:p>
          <a:pPr algn="ctr"/>
          <a:r>
            <a:rPr kumimoji="1" lang="ja-JP" altLang="en-US" sz="2000"/>
            <a:t>プラスチック金型職種　〇〇県順位決定会</a:t>
          </a:r>
          <a:endParaRPr kumimoji="1" lang="en-US" altLang="ja-JP" sz="2000"/>
        </a:p>
        <a:p>
          <a:pPr algn="ctr"/>
          <a:r>
            <a:rPr kumimoji="1" lang="ja-JP" altLang="en-US" sz="16600"/>
            <a:t>⑩</a:t>
          </a:r>
          <a:endParaRPr kumimoji="1" lang="ja-JP" altLang="en-US" sz="115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5185-AA08-4056-A63A-7EE7C11C6CD0}">
  <sheetPr>
    <pageSetUpPr fitToPage="1"/>
  </sheetPr>
  <dimension ref="A1:AE76"/>
  <sheetViews>
    <sheetView tabSelected="1" view="pageBreakPreview" zoomScale="85" zoomScaleNormal="100" zoomScaleSheetLayoutView="85" workbookViewId="0">
      <selection sqref="A1:D2"/>
    </sheetView>
  </sheetViews>
  <sheetFormatPr defaultRowHeight="16.5" x14ac:dyDescent="0.25"/>
  <cols>
    <col min="1" max="1" width="5" style="1" customWidth="1"/>
    <col min="2" max="2" width="5.5" style="1" bestFit="1" customWidth="1"/>
    <col min="3" max="3" width="13.75" style="1" customWidth="1"/>
    <col min="4" max="4" width="7.5" style="1" customWidth="1"/>
    <col min="5" max="5" width="11.25" style="1" customWidth="1"/>
    <col min="6" max="6" width="8.5" style="1" customWidth="1"/>
    <col min="7" max="7" width="9.25" style="1" bestFit="1" customWidth="1"/>
    <col min="8" max="8" width="10" style="1" customWidth="1"/>
    <col min="9" max="9" width="6.25" style="1" customWidth="1"/>
    <col min="10" max="10" width="10" style="1" customWidth="1"/>
    <col min="11" max="11" width="6.25" style="1" customWidth="1"/>
    <col min="12" max="12" width="10" style="1" customWidth="1"/>
    <col min="13" max="13" width="6.25" style="1" customWidth="1"/>
    <col min="14" max="14" width="10" style="1" customWidth="1"/>
    <col min="15" max="15" width="6.25" style="1" customWidth="1"/>
    <col min="16" max="16" width="10" style="1" customWidth="1"/>
    <col min="17" max="17" width="6.25" style="1" customWidth="1"/>
    <col min="18" max="18" width="1" style="3" customWidth="1"/>
    <col min="19" max="19" width="6.25" style="3" customWidth="1"/>
    <col min="20" max="20" width="9.125" style="1" customWidth="1"/>
    <col min="21" max="21" width="9.5" style="1" bestFit="1" customWidth="1"/>
    <col min="22" max="25" width="8.75" style="1"/>
    <col min="26" max="26" width="10.125" style="1" bestFit="1" customWidth="1"/>
    <col min="27" max="251" width="8.75" style="1"/>
    <col min="252" max="253" width="5" style="1" customWidth="1"/>
    <col min="254" max="254" width="22.625" style="1" customWidth="1"/>
    <col min="255" max="259" width="8.5" style="1" customWidth="1"/>
    <col min="260" max="260" width="10" style="1" customWidth="1"/>
    <col min="261" max="261" width="6.25" style="1" customWidth="1"/>
    <col min="262" max="262" width="10" style="1" customWidth="1"/>
    <col min="263" max="263" width="6.25" style="1" customWidth="1"/>
    <col min="264" max="264" width="10" style="1" customWidth="1"/>
    <col min="265" max="265" width="6.25" style="1" customWidth="1"/>
    <col min="266" max="266" width="10" style="1" customWidth="1"/>
    <col min="267" max="267" width="6.25" style="1" customWidth="1"/>
    <col min="268" max="268" width="1" style="1" customWidth="1"/>
    <col min="269" max="269" width="6.25" style="1" customWidth="1"/>
    <col min="270" max="507" width="8.75" style="1"/>
    <col min="508" max="509" width="5" style="1" customWidth="1"/>
    <col min="510" max="510" width="22.625" style="1" customWidth="1"/>
    <col min="511" max="515" width="8.5" style="1" customWidth="1"/>
    <col min="516" max="516" width="10" style="1" customWidth="1"/>
    <col min="517" max="517" width="6.25" style="1" customWidth="1"/>
    <col min="518" max="518" width="10" style="1" customWidth="1"/>
    <col min="519" max="519" width="6.25" style="1" customWidth="1"/>
    <col min="520" max="520" width="10" style="1" customWidth="1"/>
    <col min="521" max="521" width="6.25" style="1" customWidth="1"/>
    <col min="522" max="522" width="10" style="1" customWidth="1"/>
    <col min="523" max="523" width="6.25" style="1" customWidth="1"/>
    <col min="524" max="524" width="1" style="1" customWidth="1"/>
    <col min="525" max="525" width="6.25" style="1" customWidth="1"/>
    <col min="526" max="763" width="8.75" style="1"/>
    <col min="764" max="765" width="5" style="1" customWidth="1"/>
    <col min="766" max="766" width="22.625" style="1" customWidth="1"/>
    <col min="767" max="771" width="8.5" style="1" customWidth="1"/>
    <col min="772" max="772" width="10" style="1" customWidth="1"/>
    <col min="773" max="773" width="6.25" style="1" customWidth="1"/>
    <col min="774" max="774" width="10" style="1" customWidth="1"/>
    <col min="775" max="775" width="6.25" style="1" customWidth="1"/>
    <col min="776" max="776" width="10" style="1" customWidth="1"/>
    <col min="777" max="777" width="6.25" style="1" customWidth="1"/>
    <col min="778" max="778" width="10" style="1" customWidth="1"/>
    <col min="779" max="779" width="6.25" style="1" customWidth="1"/>
    <col min="780" max="780" width="1" style="1" customWidth="1"/>
    <col min="781" max="781" width="6.25" style="1" customWidth="1"/>
    <col min="782" max="1019" width="8.75" style="1"/>
    <col min="1020" max="1021" width="5" style="1" customWidth="1"/>
    <col min="1022" max="1022" width="22.625" style="1" customWidth="1"/>
    <col min="1023" max="1027" width="8.5" style="1" customWidth="1"/>
    <col min="1028" max="1028" width="10" style="1" customWidth="1"/>
    <col min="1029" max="1029" width="6.25" style="1" customWidth="1"/>
    <col min="1030" max="1030" width="10" style="1" customWidth="1"/>
    <col min="1031" max="1031" width="6.25" style="1" customWidth="1"/>
    <col min="1032" max="1032" width="10" style="1" customWidth="1"/>
    <col min="1033" max="1033" width="6.25" style="1" customWidth="1"/>
    <col min="1034" max="1034" width="10" style="1" customWidth="1"/>
    <col min="1035" max="1035" width="6.25" style="1" customWidth="1"/>
    <col min="1036" max="1036" width="1" style="1" customWidth="1"/>
    <col min="1037" max="1037" width="6.25" style="1" customWidth="1"/>
    <col min="1038" max="1275" width="8.75" style="1"/>
    <col min="1276" max="1277" width="5" style="1" customWidth="1"/>
    <col min="1278" max="1278" width="22.625" style="1" customWidth="1"/>
    <col min="1279" max="1283" width="8.5" style="1" customWidth="1"/>
    <col min="1284" max="1284" width="10" style="1" customWidth="1"/>
    <col min="1285" max="1285" width="6.25" style="1" customWidth="1"/>
    <col min="1286" max="1286" width="10" style="1" customWidth="1"/>
    <col min="1287" max="1287" width="6.25" style="1" customWidth="1"/>
    <col min="1288" max="1288" width="10" style="1" customWidth="1"/>
    <col min="1289" max="1289" width="6.25" style="1" customWidth="1"/>
    <col min="1290" max="1290" width="10" style="1" customWidth="1"/>
    <col min="1291" max="1291" width="6.25" style="1" customWidth="1"/>
    <col min="1292" max="1292" width="1" style="1" customWidth="1"/>
    <col min="1293" max="1293" width="6.25" style="1" customWidth="1"/>
    <col min="1294" max="1531" width="8.75" style="1"/>
    <col min="1532" max="1533" width="5" style="1" customWidth="1"/>
    <col min="1534" max="1534" width="22.625" style="1" customWidth="1"/>
    <col min="1535" max="1539" width="8.5" style="1" customWidth="1"/>
    <col min="1540" max="1540" width="10" style="1" customWidth="1"/>
    <col min="1541" max="1541" width="6.25" style="1" customWidth="1"/>
    <col min="1542" max="1542" width="10" style="1" customWidth="1"/>
    <col min="1543" max="1543" width="6.25" style="1" customWidth="1"/>
    <col min="1544" max="1544" width="10" style="1" customWidth="1"/>
    <col min="1545" max="1545" width="6.25" style="1" customWidth="1"/>
    <col min="1546" max="1546" width="10" style="1" customWidth="1"/>
    <col min="1547" max="1547" width="6.25" style="1" customWidth="1"/>
    <col min="1548" max="1548" width="1" style="1" customWidth="1"/>
    <col min="1549" max="1549" width="6.25" style="1" customWidth="1"/>
    <col min="1550" max="1787" width="8.75" style="1"/>
    <col min="1788" max="1789" width="5" style="1" customWidth="1"/>
    <col min="1790" max="1790" width="22.625" style="1" customWidth="1"/>
    <col min="1791" max="1795" width="8.5" style="1" customWidth="1"/>
    <col min="1796" max="1796" width="10" style="1" customWidth="1"/>
    <col min="1797" max="1797" width="6.25" style="1" customWidth="1"/>
    <col min="1798" max="1798" width="10" style="1" customWidth="1"/>
    <col min="1799" max="1799" width="6.25" style="1" customWidth="1"/>
    <col min="1800" max="1800" width="10" style="1" customWidth="1"/>
    <col min="1801" max="1801" width="6.25" style="1" customWidth="1"/>
    <col min="1802" max="1802" width="10" style="1" customWidth="1"/>
    <col min="1803" max="1803" width="6.25" style="1" customWidth="1"/>
    <col min="1804" max="1804" width="1" style="1" customWidth="1"/>
    <col min="1805" max="1805" width="6.25" style="1" customWidth="1"/>
    <col min="1806" max="2043" width="8.75" style="1"/>
    <col min="2044" max="2045" width="5" style="1" customWidth="1"/>
    <col min="2046" max="2046" width="22.625" style="1" customWidth="1"/>
    <col min="2047" max="2051" width="8.5" style="1" customWidth="1"/>
    <col min="2052" max="2052" width="10" style="1" customWidth="1"/>
    <col min="2053" max="2053" width="6.25" style="1" customWidth="1"/>
    <col min="2054" max="2054" width="10" style="1" customWidth="1"/>
    <col min="2055" max="2055" width="6.25" style="1" customWidth="1"/>
    <col min="2056" max="2056" width="10" style="1" customWidth="1"/>
    <col min="2057" max="2057" width="6.25" style="1" customWidth="1"/>
    <col min="2058" max="2058" width="10" style="1" customWidth="1"/>
    <col min="2059" max="2059" width="6.25" style="1" customWidth="1"/>
    <col min="2060" max="2060" width="1" style="1" customWidth="1"/>
    <col min="2061" max="2061" width="6.25" style="1" customWidth="1"/>
    <col min="2062" max="2299" width="8.75" style="1"/>
    <col min="2300" max="2301" width="5" style="1" customWidth="1"/>
    <col min="2302" max="2302" width="22.625" style="1" customWidth="1"/>
    <col min="2303" max="2307" width="8.5" style="1" customWidth="1"/>
    <col min="2308" max="2308" width="10" style="1" customWidth="1"/>
    <col min="2309" max="2309" width="6.25" style="1" customWidth="1"/>
    <col min="2310" max="2310" width="10" style="1" customWidth="1"/>
    <col min="2311" max="2311" width="6.25" style="1" customWidth="1"/>
    <col min="2312" max="2312" width="10" style="1" customWidth="1"/>
    <col min="2313" max="2313" width="6.25" style="1" customWidth="1"/>
    <col min="2314" max="2314" width="10" style="1" customWidth="1"/>
    <col min="2315" max="2315" width="6.25" style="1" customWidth="1"/>
    <col min="2316" max="2316" width="1" style="1" customWidth="1"/>
    <col min="2317" max="2317" width="6.25" style="1" customWidth="1"/>
    <col min="2318" max="2555" width="8.75" style="1"/>
    <col min="2556" max="2557" width="5" style="1" customWidth="1"/>
    <col min="2558" max="2558" width="22.625" style="1" customWidth="1"/>
    <col min="2559" max="2563" width="8.5" style="1" customWidth="1"/>
    <col min="2564" max="2564" width="10" style="1" customWidth="1"/>
    <col min="2565" max="2565" width="6.25" style="1" customWidth="1"/>
    <col min="2566" max="2566" width="10" style="1" customWidth="1"/>
    <col min="2567" max="2567" width="6.25" style="1" customWidth="1"/>
    <col min="2568" max="2568" width="10" style="1" customWidth="1"/>
    <col min="2569" max="2569" width="6.25" style="1" customWidth="1"/>
    <col min="2570" max="2570" width="10" style="1" customWidth="1"/>
    <col min="2571" max="2571" width="6.25" style="1" customWidth="1"/>
    <col min="2572" max="2572" width="1" style="1" customWidth="1"/>
    <col min="2573" max="2573" width="6.25" style="1" customWidth="1"/>
    <col min="2574" max="2811" width="8.75" style="1"/>
    <col min="2812" max="2813" width="5" style="1" customWidth="1"/>
    <col min="2814" max="2814" width="22.625" style="1" customWidth="1"/>
    <col min="2815" max="2819" width="8.5" style="1" customWidth="1"/>
    <col min="2820" max="2820" width="10" style="1" customWidth="1"/>
    <col min="2821" max="2821" width="6.25" style="1" customWidth="1"/>
    <col min="2822" max="2822" width="10" style="1" customWidth="1"/>
    <col min="2823" max="2823" width="6.25" style="1" customWidth="1"/>
    <col min="2824" max="2824" width="10" style="1" customWidth="1"/>
    <col min="2825" max="2825" width="6.25" style="1" customWidth="1"/>
    <col min="2826" max="2826" width="10" style="1" customWidth="1"/>
    <col min="2827" max="2827" width="6.25" style="1" customWidth="1"/>
    <col min="2828" max="2828" width="1" style="1" customWidth="1"/>
    <col min="2829" max="2829" width="6.25" style="1" customWidth="1"/>
    <col min="2830" max="3067" width="8.75" style="1"/>
    <col min="3068" max="3069" width="5" style="1" customWidth="1"/>
    <col min="3070" max="3070" width="22.625" style="1" customWidth="1"/>
    <col min="3071" max="3075" width="8.5" style="1" customWidth="1"/>
    <col min="3076" max="3076" width="10" style="1" customWidth="1"/>
    <col min="3077" max="3077" width="6.25" style="1" customWidth="1"/>
    <col min="3078" max="3078" width="10" style="1" customWidth="1"/>
    <col min="3079" max="3079" width="6.25" style="1" customWidth="1"/>
    <col min="3080" max="3080" width="10" style="1" customWidth="1"/>
    <col min="3081" max="3081" width="6.25" style="1" customWidth="1"/>
    <col min="3082" max="3082" width="10" style="1" customWidth="1"/>
    <col min="3083" max="3083" width="6.25" style="1" customWidth="1"/>
    <col min="3084" max="3084" width="1" style="1" customWidth="1"/>
    <col min="3085" max="3085" width="6.25" style="1" customWidth="1"/>
    <col min="3086" max="3323" width="8.75" style="1"/>
    <col min="3324" max="3325" width="5" style="1" customWidth="1"/>
    <col min="3326" max="3326" width="22.625" style="1" customWidth="1"/>
    <col min="3327" max="3331" width="8.5" style="1" customWidth="1"/>
    <col min="3332" max="3332" width="10" style="1" customWidth="1"/>
    <col min="3333" max="3333" width="6.25" style="1" customWidth="1"/>
    <col min="3334" max="3334" width="10" style="1" customWidth="1"/>
    <col min="3335" max="3335" width="6.25" style="1" customWidth="1"/>
    <col min="3336" max="3336" width="10" style="1" customWidth="1"/>
    <col min="3337" max="3337" width="6.25" style="1" customWidth="1"/>
    <col min="3338" max="3338" width="10" style="1" customWidth="1"/>
    <col min="3339" max="3339" width="6.25" style="1" customWidth="1"/>
    <col min="3340" max="3340" width="1" style="1" customWidth="1"/>
    <col min="3341" max="3341" width="6.25" style="1" customWidth="1"/>
    <col min="3342" max="3579" width="8.75" style="1"/>
    <col min="3580" max="3581" width="5" style="1" customWidth="1"/>
    <col min="3582" max="3582" width="22.625" style="1" customWidth="1"/>
    <col min="3583" max="3587" width="8.5" style="1" customWidth="1"/>
    <col min="3588" max="3588" width="10" style="1" customWidth="1"/>
    <col min="3589" max="3589" width="6.25" style="1" customWidth="1"/>
    <col min="3590" max="3590" width="10" style="1" customWidth="1"/>
    <col min="3591" max="3591" width="6.25" style="1" customWidth="1"/>
    <col min="3592" max="3592" width="10" style="1" customWidth="1"/>
    <col min="3593" max="3593" width="6.25" style="1" customWidth="1"/>
    <col min="3594" max="3594" width="10" style="1" customWidth="1"/>
    <col min="3595" max="3595" width="6.25" style="1" customWidth="1"/>
    <col min="3596" max="3596" width="1" style="1" customWidth="1"/>
    <col min="3597" max="3597" width="6.25" style="1" customWidth="1"/>
    <col min="3598" max="3835" width="8.75" style="1"/>
    <col min="3836" max="3837" width="5" style="1" customWidth="1"/>
    <col min="3838" max="3838" width="22.625" style="1" customWidth="1"/>
    <col min="3839" max="3843" width="8.5" style="1" customWidth="1"/>
    <col min="3844" max="3844" width="10" style="1" customWidth="1"/>
    <col min="3845" max="3845" width="6.25" style="1" customWidth="1"/>
    <col min="3846" max="3846" width="10" style="1" customWidth="1"/>
    <col min="3847" max="3847" width="6.25" style="1" customWidth="1"/>
    <col min="3848" max="3848" width="10" style="1" customWidth="1"/>
    <col min="3849" max="3849" width="6.25" style="1" customWidth="1"/>
    <col min="3850" max="3850" width="10" style="1" customWidth="1"/>
    <col min="3851" max="3851" width="6.25" style="1" customWidth="1"/>
    <col min="3852" max="3852" width="1" style="1" customWidth="1"/>
    <col min="3853" max="3853" width="6.25" style="1" customWidth="1"/>
    <col min="3854" max="4091" width="8.75" style="1"/>
    <col min="4092" max="4093" width="5" style="1" customWidth="1"/>
    <col min="4094" max="4094" width="22.625" style="1" customWidth="1"/>
    <col min="4095" max="4099" width="8.5" style="1" customWidth="1"/>
    <col min="4100" max="4100" width="10" style="1" customWidth="1"/>
    <col min="4101" max="4101" width="6.25" style="1" customWidth="1"/>
    <col min="4102" max="4102" width="10" style="1" customWidth="1"/>
    <col min="4103" max="4103" width="6.25" style="1" customWidth="1"/>
    <col min="4104" max="4104" width="10" style="1" customWidth="1"/>
    <col min="4105" max="4105" width="6.25" style="1" customWidth="1"/>
    <col min="4106" max="4106" width="10" style="1" customWidth="1"/>
    <col min="4107" max="4107" width="6.25" style="1" customWidth="1"/>
    <col min="4108" max="4108" width="1" style="1" customWidth="1"/>
    <col min="4109" max="4109" width="6.25" style="1" customWidth="1"/>
    <col min="4110" max="4347" width="8.75" style="1"/>
    <col min="4348" max="4349" width="5" style="1" customWidth="1"/>
    <col min="4350" max="4350" width="22.625" style="1" customWidth="1"/>
    <col min="4351" max="4355" width="8.5" style="1" customWidth="1"/>
    <col min="4356" max="4356" width="10" style="1" customWidth="1"/>
    <col min="4357" max="4357" width="6.25" style="1" customWidth="1"/>
    <col min="4358" max="4358" width="10" style="1" customWidth="1"/>
    <col min="4359" max="4359" width="6.25" style="1" customWidth="1"/>
    <col min="4360" max="4360" width="10" style="1" customWidth="1"/>
    <col min="4361" max="4361" width="6.25" style="1" customWidth="1"/>
    <col min="4362" max="4362" width="10" style="1" customWidth="1"/>
    <col min="4363" max="4363" width="6.25" style="1" customWidth="1"/>
    <col min="4364" max="4364" width="1" style="1" customWidth="1"/>
    <col min="4365" max="4365" width="6.25" style="1" customWidth="1"/>
    <col min="4366" max="4603" width="8.75" style="1"/>
    <col min="4604" max="4605" width="5" style="1" customWidth="1"/>
    <col min="4606" max="4606" width="22.625" style="1" customWidth="1"/>
    <col min="4607" max="4611" width="8.5" style="1" customWidth="1"/>
    <col min="4612" max="4612" width="10" style="1" customWidth="1"/>
    <col min="4613" max="4613" width="6.25" style="1" customWidth="1"/>
    <col min="4614" max="4614" width="10" style="1" customWidth="1"/>
    <col min="4615" max="4615" width="6.25" style="1" customWidth="1"/>
    <col min="4616" max="4616" width="10" style="1" customWidth="1"/>
    <col min="4617" max="4617" width="6.25" style="1" customWidth="1"/>
    <col min="4618" max="4618" width="10" style="1" customWidth="1"/>
    <col min="4619" max="4619" width="6.25" style="1" customWidth="1"/>
    <col min="4620" max="4620" width="1" style="1" customWidth="1"/>
    <col min="4621" max="4621" width="6.25" style="1" customWidth="1"/>
    <col min="4622" max="4859" width="8.75" style="1"/>
    <col min="4860" max="4861" width="5" style="1" customWidth="1"/>
    <col min="4862" max="4862" width="22.625" style="1" customWidth="1"/>
    <col min="4863" max="4867" width="8.5" style="1" customWidth="1"/>
    <col min="4868" max="4868" width="10" style="1" customWidth="1"/>
    <col min="4869" max="4869" width="6.25" style="1" customWidth="1"/>
    <col min="4870" max="4870" width="10" style="1" customWidth="1"/>
    <col min="4871" max="4871" width="6.25" style="1" customWidth="1"/>
    <col min="4872" max="4872" width="10" style="1" customWidth="1"/>
    <col min="4873" max="4873" width="6.25" style="1" customWidth="1"/>
    <col min="4874" max="4874" width="10" style="1" customWidth="1"/>
    <col min="4875" max="4875" width="6.25" style="1" customWidth="1"/>
    <col min="4876" max="4876" width="1" style="1" customWidth="1"/>
    <col min="4877" max="4877" width="6.25" style="1" customWidth="1"/>
    <col min="4878" max="5115" width="8.75" style="1"/>
    <col min="5116" max="5117" width="5" style="1" customWidth="1"/>
    <col min="5118" max="5118" width="22.625" style="1" customWidth="1"/>
    <col min="5119" max="5123" width="8.5" style="1" customWidth="1"/>
    <col min="5124" max="5124" width="10" style="1" customWidth="1"/>
    <col min="5125" max="5125" width="6.25" style="1" customWidth="1"/>
    <col min="5126" max="5126" width="10" style="1" customWidth="1"/>
    <col min="5127" max="5127" width="6.25" style="1" customWidth="1"/>
    <col min="5128" max="5128" width="10" style="1" customWidth="1"/>
    <col min="5129" max="5129" width="6.25" style="1" customWidth="1"/>
    <col min="5130" max="5130" width="10" style="1" customWidth="1"/>
    <col min="5131" max="5131" width="6.25" style="1" customWidth="1"/>
    <col min="5132" max="5132" width="1" style="1" customWidth="1"/>
    <col min="5133" max="5133" width="6.25" style="1" customWidth="1"/>
    <col min="5134" max="5371" width="8.75" style="1"/>
    <col min="5372" max="5373" width="5" style="1" customWidth="1"/>
    <col min="5374" max="5374" width="22.625" style="1" customWidth="1"/>
    <col min="5375" max="5379" width="8.5" style="1" customWidth="1"/>
    <col min="5380" max="5380" width="10" style="1" customWidth="1"/>
    <col min="5381" max="5381" width="6.25" style="1" customWidth="1"/>
    <col min="5382" max="5382" width="10" style="1" customWidth="1"/>
    <col min="5383" max="5383" width="6.25" style="1" customWidth="1"/>
    <col min="5384" max="5384" width="10" style="1" customWidth="1"/>
    <col min="5385" max="5385" width="6.25" style="1" customWidth="1"/>
    <col min="5386" max="5386" width="10" style="1" customWidth="1"/>
    <col min="5387" max="5387" width="6.25" style="1" customWidth="1"/>
    <col min="5388" max="5388" width="1" style="1" customWidth="1"/>
    <col min="5389" max="5389" width="6.25" style="1" customWidth="1"/>
    <col min="5390" max="5627" width="8.75" style="1"/>
    <col min="5628" max="5629" width="5" style="1" customWidth="1"/>
    <col min="5630" max="5630" width="22.625" style="1" customWidth="1"/>
    <col min="5631" max="5635" width="8.5" style="1" customWidth="1"/>
    <col min="5636" max="5636" width="10" style="1" customWidth="1"/>
    <col min="5637" max="5637" width="6.25" style="1" customWidth="1"/>
    <col min="5638" max="5638" width="10" style="1" customWidth="1"/>
    <col min="5639" max="5639" width="6.25" style="1" customWidth="1"/>
    <col min="5640" max="5640" width="10" style="1" customWidth="1"/>
    <col min="5641" max="5641" width="6.25" style="1" customWidth="1"/>
    <col min="5642" max="5642" width="10" style="1" customWidth="1"/>
    <col min="5643" max="5643" width="6.25" style="1" customWidth="1"/>
    <col min="5644" max="5644" width="1" style="1" customWidth="1"/>
    <col min="5645" max="5645" width="6.25" style="1" customWidth="1"/>
    <col min="5646" max="5883" width="8.75" style="1"/>
    <col min="5884" max="5885" width="5" style="1" customWidth="1"/>
    <col min="5886" max="5886" width="22.625" style="1" customWidth="1"/>
    <col min="5887" max="5891" width="8.5" style="1" customWidth="1"/>
    <col min="5892" max="5892" width="10" style="1" customWidth="1"/>
    <col min="5893" max="5893" width="6.25" style="1" customWidth="1"/>
    <col min="5894" max="5894" width="10" style="1" customWidth="1"/>
    <col min="5895" max="5895" width="6.25" style="1" customWidth="1"/>
    <col min="5896" max="5896" width="10" style="1" customWidth="1"/>
    <col min="5897" max="5897" width="6.25" style="1" customWidth="1"/>
    <col min="5898" max="5898" width="10" style="1" customWidth="1"/>
    <col min="5899" max="5899" width="6.25" style="1" customWidth="1"/>
    <col min="5900" max="5900" width="1" style="1" customWidth="1"/>
    <col min="5901" max="5901" width="6.25" style="1" customWidth="1"/>
    <col min="5902" max="6139" width="8.75" style="1"/>
    <col min="6140" max="6141" width="5" style="1" customWidth="1"/>
    <col min="6142" max="6142" width="22.625" style="1" customWidth="1"/>
    <col min="6143" max="6147" width="8.5" style="1" customWidth="1"/>
    <col min="6148" max="6148" width="10" style="1" customWidth="1"/>
    <col min="6149" max="6149" width="6.25" style="1" customWidth="1"/>
    <col min="6150" max="6150" width="10" style="1" customWidth="1"/>
    <col min="6151" max="6151" width="6.25" style="1" customWidth="1"/>
    <col min="6152" max="6152" width="10" style="1" customWidth="1"/>
    <col min="6153" max="6153" width="6.25" style="1" customWidth="1"/>
    <col min="6154" max="6154" width="10" style="1" customWidth="1"/>
    <col min="6155" max="6155" width="6.25" style="1" customWidth="1"/>
    <col min="6156" max="6156" width="1" style="1" customWidth="1"/>
    <col min="6157" max="6157" width="6.25" style="1" customWidth="1"/>
    <col min="6158" max="6395" width="8.75" style="1"/>
    <col min="6396" max="6397" width="5" style="1" customWidth="1"/>
    <col min="6398" max="6398" width="22.625" style="1" customWidth="1"/>
    <col min="6399" max="6403" width="8.5" style="1" customWidth="1"/>
    <col min="6404" max="6404" width="10" style="1" customWidth="1"/>
    <col min="6405" max="6405" width="6.25" style="1" customWidth="1"/>
    <col min="6406" max="6406" width="10" style="1" customWidth="1"/>
    <col min="6407" max="6407" width="6.25" style="1" customWidth="1"/>
    <col min="6408" max="6408" width="10" style="1" customWidth="1"/>
    <col min="6409" max="6409" width="6.25" style="1" customWidth="1"/>
    <col min="6410" max="6410" width="10" style="1" customWidth="1"/>
    <col min="6411" max="6411" width="6.25" style="1" customWidth="1"/>
    <col min="6412" max="6412" width="1" style="1" customWidth="1"/>
    <col min="6413" max="6413" width="6.25" style="1" customWidth="1"/>
    <col min="6414" max="6651" width="8.75" style="1"/>
    <col min="6652" max="6653" width="5" style="1" customWidth="1"/>
    <col min="6654" max="6654" width="22.625" style="1" customWidth="1"/>
    <col min="6655" max="6659" width="8.5" style="1" customWidth="1"/>
    <col min="6660" max="6660" width="10" style="1" customWidth="1"/>
    <col min="6661" max="6661" width="6.25" style="1" customWidth="1"/>
    <col min="6662" max="6662" width="10" style="1" customWidth="1"/>
    <col min="6663" max="6663" width="6.25" style="1" customWidth="1"/>
    <col min="6664" max="6664" width="10" style="1" customWidth="1"/>
    <col min="6665" max="6665" width="6.25" style="1" customWidth="1"/>
    <col min="6666" max="6666" width="10" style="1" customWidth="1"/>
    <col min="6667" max="6667" width="6.25" style="1" customWidth="1"/>
    <col min="6668" max="6668" width="1" style="1" customWidth="1"/>
    <col min="6669" max="6669" width="6.25" style="1" customWidth="1"/>
    <col min="6670" max="6907" width="8.75" style="1"/>
    <col min="6908" max="6909" width="5" style="1" customWidth="1"/>
    <col min="6910" max="6910" width="22.625" style="1" customWidth="1"/>
    <col min="6911" max="6915" width="8.5" style="1" customWidth="1"/>
    <col min="6916" max="6916" width="10" style="1" customWidth="1"/>
    <col min="6917" max="6917" width="6.25" style="1" customWidth="1"/>
    <col min="6918" max="6918" width="10" style="1" customWidth="1"/>
    <col min="6919" max="6919" width="6.25" style="1" customWidth="1"/>
    <col min="6920" max="6920" width="10" style="1" customWidth="1"/>
    <col min="6921" max="6921" width="6.25" style="1" customWidth="1"/>
    <col min="6922" max="6922" width="10" style="1" customWidth="1"/>
    <col min="6923" max="6923" width="6.25" style="1" customWidth="1"/>
    <col min="6924" max="6924" width="1" style="1" customWidth="1"/>
    <col min="6925" max="6925" width="6.25" style="1" customWidth="1"/>
    <col min="6926" max="7163" width="8.75" style="1"/>
    <col min="7164" max="7165" width="5" style="1" customWidth="1"/>
    <col min="7166" max="7166" width="22.625" style="1" customWidth="1"/>
    <col min="7167" max="7171" width="8.5" style="1" customWidth="1"/>
    <col min="7172" max="7172" width="10" style="1" customWidth="1"/>
    <col min="7173" max="7173" width="6.25" style="1" customWidth="1"/>
    <col min="7174" max="7174" width="10" style="1" customWidth="1"/>
    <col min="7175" max="7175" width="6.25" style="1" customWidth="1"/>
    <col min="7176" max="7176" width="10" style="1" customWidth="1"/>
    <col min="7177" max="7177" width="6.25" style="1" customWidth="1"/>
    <col min="7178" max="7178" width="10" style="1" customWidth="1"/>
    <col min="7179" max="7179" width="6.25" style="1" customWidth="1"/>
    <col min="7180" max="7180" width="1" style="1" customWidth="1"/>
    <col min="7181" max="7181" width="6.25" style="1" customWidth="1"/>
    <col min="7182" max="7419" width="8.75" style="1"/>
    <col min="7420" max="7421" width="5" style="1" customWidth="1"/>
    <col min="7422" max="7422" width="22.625" style="1" customWidth="1"/>
    <col min="7423" max="7427" width="8.5" style="1" customWidth="1"/>
    <col min="7428" max="7428" width="10" style="1" customWidth="1"/>
    <col min="7429" max="7429" width="6.25" style="1" customWidth="1"/>
    <col min="7430" max="7430" width="10" style="1" customWidth="1"/>
    <col min="7431" max="7431" width="6.25" style="1" customWidth="1"/>
    <col min="7432" max="7432" width="10" style="1" customWidth="1"/>
    <col min="7433" max="7433" width="6.25" style="1" customWidth="1"/>
    <col min="7434" max="7434" width="10" style="1" customWidth="1"/>
    <col min="7435" max="7435" width="6.25" style="1" customWidth="1"/>
    <col min="7436" max="7436" width="1" style="1" customWidth="1"/>
    <col min="7437" max="7437" width="6.25" style="1" customWidth="1"/>
    <col min="7438" max="7675" width="8.75" style="1"/>
    <col min="7676" max="7677" width="5" style="1" customWidth="1"/>
    <col min="7678" max="7678" width="22.625" style="1" customWidth="1"/>
    <col min="7679" max="7683" width="8.5" style="1" customWidth="1"/>
    <col min="7684" max="7684" width="10" style="1" customWidth="1"/>
    <col min="7685" max="7685" width="6.25" style="1" customWidth="1"/>
    <col min="7686" max="7686" width="10" style="1" customWidth="1"/>
    <col min="7687" max="7687" width="6.25" style="1" customWidth="1"/>
    <col min="7688" max="7688" width="10" style="1" customWidth="1"/>
    <col min="7689" max="7689" width="6.25" style="1" customWidth="1"/>
    <col min="7690" max="7690" width="10" style="1" customWidth="1"/>
    <col min="7691" max="7691" width="6.25" style="1" customWidth="1"/>
    <col min="7692" max="7692" width="1" style="1" customWidth="1"/>
    <col min="7693" max="7693" width="6.25" style="1" customWidth="1"/>
    <col min="7694" max="7931" width="8.75" style="1"/>
    <col min="7932" max="7933" width="5" style="1" customWidth="1"/>
    <col min="7934" max="7934" width="22.625" style="1" customWidth="1"/>
    <col min="7935" max="7939" width="8.5" style="1" customWidth="1"/>
    <col min="7940" max="7940" width="10" style="1" customWidth="1"/>
    <col min="7941" max="7941" width="6.25" style="1" customWidth="1"/>
    <col min="7942" max="7942" width="10" style="1" customWidth="1"/>
    <col min="7943" max="7943" width="6.25" style="1" customWidth="1"/>
    <col min="7944" max="7944" width="10" style="1" customWidth="1"/>
    <col min="7945" max="7945" width="6.25" style="1" customWidth="1"/>
    <col min="7946" max="7946" width="10" style="1" customWidth="1"/>
    <col min="7947" max="7947" width="6.25" style="1" customWidth="1"/>
    <col min="7948" max="7948" width="1" style="1" customWidth="1"/>
    <col min="7949" max="7949" width="6.25" style="1" customWidth="1"/>
    <col min="7950" max="8187" width="8.75" style="1"/>
    <col min="8188" max="8189" width="5" style="1" customWidth="1"/>
    <col min="8190" max="8190" width="22.625" style="1" customWidth="1"/>
    <col min="8191" max="8195" width="8.5" style="1" customWidth="1"/>
    <col min="8196" max="8196" width="10" style="1" customWidth="1"/>
    <col min="8197" max="8197" width="6.25" style="1" customWidth="1"/>
    <col min="8198" max="8198" width="10" style="1" customWidth="1"/>
    <col min="8199" max="8199" width="6.25" style="1" customWidth="1"/>
    <col min="8200" max="8200" width="10" style="1" customWidth="1"/>
    <col min="8201" max="8201" width="6.25" style="1" customWidth="1"/>
    <col min="8202" max="8202" width="10" style="1" customWidth="1"/>
    <col min="8203" max="8203" width="6.25" style="1" customWidth="1"/>
    <col min="8204" max="8204" width="1" style="1" customWidth="1"/>
    <col min="8205" max="8205" width="6.25" style="1" customWidth="1"/>
    <col min="8206" max="8443" width="8.75" style="1"/>
    <col min="8444" max="8445" width="5" style="1" customWidth="1"/>
    <col min="8446" max="8446" width="22.625" style="1" customWidth="1"/>
    <col min="8447" max="8451" width="8.5" style="1" customWidth="1"/>
    <col min="8452" max="8452" width="10" style="1" customWidth="1"/>
    <col min="8453" max="8453" width="6.25" style="1" customWidth="1"/>
    <col min="8454" max="8454" width="10" style="1" customWidth="1"/>
    <col min="8455" max="8455" width="6.25" style="1" customWidth="1"/>
    <col min="8456" max="8456" width="10" style="1" customWidth="1"/>
    <col min="8457" max="8457" width="6.25" style="1" customWidth="1"/>
    <col min="8458" max="8458" width="10" style="1" customWidth="1"/>
    <col min="8459" max="8459" width="6.25" style="1" customWidth="1"/>
    <col min="8460" max="8460" width="1" style="1" customWidth="1"/>
    <col min="8461" max="8461" width="6.25" style="1" customWidth="1"/>
    <col min="8462" max="8699" width="8.75" style="1"/>
    <col min="8700" max="8701" width="5" style="1" customWidth="1"/>
    <col min="8702" max="8702" width="22.625" style="1" customWidth="1"/>
    <col min="8703" max="8707" width="8.5" style="1" customWidth="1"/>
    <col min="8708" max="8708" width="10" style="1" customWidth="1"/>
    <col min="8709" max="8709" width="6.25" style="1" customWidth="1"/>
    <col min="8710" max="8710" width="10" style="1" customWidth="1"/>
    <col min="8711" max="8711" width="6.25" style="1" customWidth="1"/>
    <col min="8712" max="8712" width="10" style="1" customWidth="1"/>
    <col min="8713" max="8713" width="6.25" style="1" customWidth="1"/>
    <col min="8714" max="8714" width="10" style="1" customWidth="1"/>
    <col min="8715" max="8715" width="6.25" style="1" customWidth="1"/>
    <col min="8716" max="8716" width="1" style="1" customWidth="1"/>
    <col min="8717" max="8717" width="6.25" style="1" customWidth="1"/>
    <col min="8718" max="8955" width="8.75" style="1"/>
    <col min="8956" max="8957" width="5" style="1" customWidth="1"/>
    <col min="8958" max="8958" width="22.625" style="1" customWidth="1"/>
    <col min="8959" max="8963" width="8.5" style="1" customWidth="1"/>
    <col min="8964" max="8964" width="10" style="1" customWidth="1"/>
    <col min="8965" max="8965" width="6.25" style="1" customWidth="1"/>
    <col min="8966" max="8966" width="10" style="1" customWidth="1"/>
    <col min="8967" max="8967" width="6.25" style="1" customWidth="1"/>
    <col min="8968" max="8968" width="10" style="1" customWidth="1"/>
    <col min="8969" max="8969" width="6.25" style="1" customWidth="1"/>
    <col min="8970" max="8970" width="10" style="1" customWidth="1"/>
    <col min="8971" max="8971" width="6.25" style="1" customWidth="1"/>
    <col min="8972" max="8972" width="1" style="1" customWidth="1"/>
    <col min="8973" max="8973" width="6.25" style="1" customWidth="1"/>
    <col min="8974" max="9211" width="8.75" style="1"/>
    <col min="9212" max="9213" width="5" style="1" customWidth="1"/>
    <col min="9214" max="9214" width="22.625" style="1" customWidth="1"/>
    <col min="9215" max="9219" width="8.5" style="1" customWidth="1"/>
    <col min="9220" max="9220" width="10" style="1" customWidth="1"/>
    <col min="9221" max="9221" width="6.25" style="1" customWidth="1"/>
    <col min="9222" max="9222" width="10" style="1" customWidth="1"/>
    <col min="9223" max="9223" width="6.25" style="1" customWidth="1"/>
    <col min="9224" max="9224" width="10" style="1" customWidth="1"/>
    <col min="9225" max="9225" width="6.25" style="1" customWidth="1"/>
    <col min="9226" max="9226" width="10" style="1" customWidth="1"/>
    <col min="9227" max="9227" width="6.25" style="1" customWidth="1"/>
    <col min="9228" max="9228" width="1" style="1" customWidth="1"/>
    <col min="9229" max="9229" width="6.25" style="1" customWidth="1"/>
    <col min="9230" max="9467" width="8.75" style="1"/>
    <col min="9468" max="9469" width="5" style="1" customWidth="1"/>
    <col min="9470" max="9470" width="22.625" style="1" customWidth="1"/>
    <col min="9471" max="9475" width="8.5" style="1" customWidth="1"/>
    <col min="9476" max="9476" width="10" style="1" customWidth="1"/>
    <col min="9477" max="9477" width="6.25" style="1" customWidth="1"/>
    <col min="9478" max="9478" width="10" style="1" customWidth="1"/>
    <col min="9479" max="9479" width="6.25" style="1" customWidth="1"/>
    <col min="9480" max="9480" width="10" style="1" customWidth="1"/>
    <col min="9481" max="9481" width="6.25" style="1" customWidth="1"/>
    <col min="9482" max="9482" width="10" style="1" customWidth="1"/>
    <col min="9483" max="9483" width="6.25" style="1" customWidth="1"/>
    <col min="9484" max="9484" width="1" style="1" customWidth="1"/>
    <col min="9485" max="9485" width="6.25" style="1" customWidth="1"/>
    <col min="9486" max="9723" width="8.75" style="1"/>
    <col min="9724" max="9725" width="5" style="1" customWidth="1"/>
    <col min="9726" max="9726" width="22.625" style="1" customWidth="1"/>
    <col min="9727" max="9731" width="8.5" style="1" customWidth="1"/>
    <col min="9732" max="9732" width="10" style="1" customWidth="1"/>
    <col min="9733" max="9733" width="6.25" style="1" customWidth="1"/>
    <col min="9734" max="9734" width="10" style="1" customWidth="1"/>
    <col min="9735" max="9735" width="6.25" style="1" customWidth="1"/>
    <col min="9736" max="9736" width="10" style="1" customWidth="1"/>
    <col min="9737" max="9737" width="6.25" style="1" customWidth="1"/>
    <col min="9738" max="9738" width="10" style="1" customWidth="1"/>
    <col min="9739" max="9739" width="6.25" style="1" customWidth="1"/>
    <col min="9740" max="9740" width="1" style="1" customWidth="1"/>
    <col min="9741" max="9741" width="6.25" style="1" customWidth="1"/>
    <col min="9742" max="9979" width="8.75" style="1"/>
    <col min="9980" max="9981" width="5" style="1" customWidth="1"/>
    <col min="9982" max="9982" width="22.625" style="1" customWidth="1"/>
    <col min="9983" max="9987" width="8.5" style="1" customWidth="1"/>
    <col min="9988" max="9988" width="10" style="1" customWidth="1"/>
    <col min="9989" max="9989" width="6.25" style="1" customWidth="1"/>
    <col min="9990" max="9990" width="10" style="1" customWidth="1"/>
    <col min="9991" max="9991" width="6.25" style="1" customWidth="1"/>
    <col min="9992" max="9992" width="10" style="1" customWidth="1"/>
    <col min="9993" max="9993" width="6.25" style="1" customWidth="1"/>
    <col min="9994" max="9994" width="10" style="1" customWidth="1"/>
    <col min="9995" max="9995" width="6.25" style="1" customWidth="1"/>
    <col min="9996" max="9996" width="1" style="1" customWidth="1"/>
    <col min="9997" max="9997" width="6.25" style="1" customWidth="1"/>
    <col min="9998" max="10235" width="8.75" style="1"/>
    <col min="10236" max="10237" width="5" style="1" customWidth="1"/>
    <col min="10238" max="10238" width="22.625" style="1" customWidth="1"/>
    <col min="10239" max="10243" width="8.5" style="1" customWidth="1"/>
    <col min="10244" max="10244" width="10" style="1" customWidth="1"/>
    <col min="10245" max="10245" width="6.25" style="1" customWidth="1"/>
    <col min="10246" max="10246" width="10" style="1" customWidth="1"/>
    <col min="10247" max="10247" width="6.25" style="1" customWidth="1"/>
    <col min="10248" max="10248" width="10" style="1" customWidth="1"/>
    <col min="10249" max="10249" width="6.25" style="1" customWidth="1"/>
    <col min="10250" max="10250" width="10" style="1" customWidth="1"/>
    <col min="10251" max="10251" width="6.25" style="1" customWidth="1"/>
    <col min="10252" max="10252" width="1" style="1" customWidth="1"/>
    <col min="10253" max="10253" width="6.25" style="1" customWidth="1"/>
    <col min="10254" max="10491" width="8.75" style="1"/>
    <col min="10492" max="10493" width="5" style="1" customWidth="1"/>
    <col min="10494" max="10494" width="22.625" style="1" customWidth="1"/>
    <col min="10495" max="10499" width="8.5" style="1" customWidth="1"/>
    <col min="10500" max="10500" width="10" style="1" customWidth="1"/>
    <col min="10501" max="10501" width="6.25" style="1" customWidth="1"/>
    <col min="10502" max="10502" width="10" style="1" customWidth="1"/>
    <col min="10503" max="10503" width="6.25" style="1" customWidth="1"/>
    <col min="10504" max="10504" width="10" style="1" customWidth="1"/>
    <col min="10505" max="10505" width="6.25" style="1" customWidth="1"/>
    <col min="10506" max="10506" width="10" style="1" customWidth="1"/>
    <col min="10507" max="10507" width="6.25" style="1" customWidth="1"/>
    <col min="10508" max="10508" width="1" style="1" customWidth="1"/>
    <col min="10509" max="10509" width="6.25" style="1" customWidth="1"/>
    <col min="10510" max="10747" width="8.75" style="1"/>
    <col min="10748" max="10749" width="5" style="1" customWidth="1"/>
    <col min="10750" max="10750" width="22.625" style="1" customWidth="1"/>
    <col min="10751" max="10755" width="8.5" style="1" customWidth="1"/>
    <col min="10756" max="10756" width="10" style="1" customWidth="1"/>
    <col min="10757" max="10757" width="6.25" style="1" customWidth="1"/>
    <col min="10758" max="10758" width="10" style="1" customWidth="1"/>
    <col min="10759" max="10759" width="6.25" style="1" customWidth="1"/>
    <col min="10760" max="10760" width="10" style="1" customWidth="1"/>
    <col min="10761" max="10761" width="6.25" style="1" customWidth="1"/>
    <col min="10762" max="10762" width="10" style="1" customWidth="1"/>
    <col min="10763" max="10763" width="6.25" style="1" customWidth="1"/>
    <col min="10764" max="10764" width="1" style="1" customWidth="1"/>
    <col min="10765" max="10765" width="6.25" style="1" customWidth="1"/>
    <col min="10766" max="11003" width="8.75" style="1"/>
    <col min="11004" max="11005" width="5" style="1" customWidth="1"/>
    <col min="11006" max="11006" width="22.625" style="1" customWidth="1"/>
    <col min="11007" max="11011" width="8.5" style="1" customWidth="1"/>
    <col min="11012" max="11012" width="10" style="1" customWidth="1"/>
    <col min="11013" max="11013" width="6.25" style="1" customWidth="1"/>
    <col min="11014" max="11014" width="10" style="1" customWidth="1"/>
    <col min="11015" max="11015" width="6.25" style="1" customWidth="1"/>
    <col min="11016" max="11016" width="10" style="1" customWidth="1"/>
    <col min="11017" max="11017" width="6.25" style="1" customWidth="1"/>
    <col min="11018" max="11018" width="10" style="1" customWidth="1"/>
    <col min="11019" max="11019" width="6.25" style="1" customWidth="1"/>
    <col min="11020" max="11020" width="1" style="1" customWidth="1"/>
    <col min="11021" max="11021" width="6.25" style="1" customWidth="1"/>
    <col min="11022" max="11259" width="8.75" style="1"/>
    <col min="11260" max="11261" width="5" style="1" customWidth="1"/>
    <col min="11262" max="11262" width="22.625" style="1" customWidth="1"/>
    <col min="11263" max="11267" width="8.5" style="1" customWidth="1"/>
    <col min="11268" max="11268" width="10" style="1" customWidth="1"/>
    <col min="11269" max="11269" width="6.25" style="1" customWidth="1"/>
    <col min="11270" max="11270" width="10" style="1" customWidth="1"/>
    <col min="11271" max="11271" width="6.25" style="1" customWidth="1"/>
    <col min="11272" max="11272" width="10" style="1" customWidth="1"/>
    <col min="11273" max="11273" width="6.25" style="1" customWidth="1"/>
    <col min="11274" max="11274" width="10" style="1" customWidth="1"/>
    <col min="11275" max="11275" width="6.25" style="1" customWidth="1"/>
    <col min="11276" max="11276" width="1" style="1" customWidth="1"/>
    <col min="11277" max="11277" width="6.25" style="1" customWidth="1"/>
    <col min="11278" max="11515" width="8.75" style="1"/>
    <col min="11516" max="11517" width="5" style="1" customWidth="1"/>
    <col min="11518" max="11518" width="22.625" style="1" customWidth="1"/>
    <col min="11519" max="11523" width="8.5" style="1" customWidth="1"/>
    <col min="11524" max="11524" width="10" style="1" customWidth="1"/>
    <col min="11525" max="11525" width="6.25" style="1" customWidth="1"/>
    <col min="11526" max="11526" width="10" style="1" customWidth="1"/>
    <col min="11527" max="11527" width="6.25" style="1" customWidth="1"/>
    <col min="11528" max="11528" width="10" style="1" customWidth="1"/>
    <col min="11529" max="11529" width="6.25" style="1" customWidth="1"/>
    <col min="11530" max="11530" width="10" style="1" customWidth="1"/>
    <col min="11531" max="11531" width="6.25" style="1" customWidth="1"/>
    <col min="11532" max="11532" width="1" style="1" customWidth="1"/>
    <col min="11533" max="11533" width="6.25" style="1" customWidth="1"/>
    <col min="11534" max="11771" width="8.75" style="1"/>
    <col min="11772" max="11773" width="5" style="1" customWidth="1"/>
    <col min="11774" max="11774" width="22.625" style="1" customWidth="1"/>
    <col min="11775" max="11779" width="8.5" style="1" customWidth="1"/>
    <col min="11780" max="11780" width="10" style="1" customWidth="1"/>
    <col min="11781" max="11781" width="6.25" style="1" customWidth="1"/>
    <col min="11782" max="11782" width="10" style="1" customWidth="1"/>
    <col min="11783" max="11783" width="6.25" style="1" customWidth="1"/>
    <col min="11784" max="11784" width="10" style="1" customWidth="1"/>
    <col min="11785" max="11785" width="6.25" style="1" customWidth="1"/>
    <col min="11786" max="11786" width="10" style="1" customWidth="1"/>
    <col min="11787" max="11787" width="6.25" style="1" customWidth="1"/>
    <col min="11788" max="11788" width="1" style="1" customWidth="1"/>
    <col min="11789" max="11789" width="6.25" style="1" customWidth="1"/>
    <col min="11790" max="12027" width="8.75" style="1"/>
    <col min="12028" max="12029" width="5" style="1" customWidth="1"/>
    <col min="12030" max="12030" width="22.625" style="1" customWidth="1"/>
    <col min="12031" max="12035" width="8.5" style="1" customWidth="1"/>
    <col min="12036" max="12036" width="10" style="1" customWidth="1"/>
    <col min="12037" max="12037" width="6.25" style="1" customWidth="1"/>
    <col min="12038" max="12038" width="10" style="1" customWidth="1"/>
    <col min="12039" max="12039" width="6.25" style="1" customWidth="1"/>
    <col min="12040" max="12040" width="10" style="1" customWidth="1"/>
    <col min="12041" max="12041" width="6.25" style="1" customWidth="1"/>
    <col min="12042" max="12042" width="10" style="1" customWidth="1"/>
    <col min="12043" max="12043" width="6.25" style="1" customWidth="1"/>
    <col min="12044" max="12044" width="1" style="1" customWidth="1"/>
    <col min="12045" max="12045" width="6.25" style="1" customWidth="1"/>
    <col min="12046" max="12283" width="8.75" style="1"/>
    <col min="12284" max="12285" width="5" style="1" customWidth="1"/>
    <col min="12286" max="12286" width="22.625" style="1" customWidth="1"/>
    <col min="12287" max="12291" width="8.5" style="1" customWidth="1"/>
    <col min="12292" max="12292" width="10" style="1" customWidth="1"/>
    <col min="12293" max="12293" width="6.25" style="1" customWidth="1"/>
    <col min="12294" max="12294" width="10" style="1" customWidth="1"/>
    <col min="12295" max="12295" width="6.25" style="1" customWidth="1"/>
    <col min="12296" max="12296" width="10" style="1" customWidth="1"/>
    <col min="12297" max="12297" width="6.25" style="1" customWidth="1"/>
    <col min="12298" max="12298" width="10" style="1" customWidth="1"/>
    <col min="12299" max="12299" width="6.25" style="1" customWidth="1"/>
    <col min="12300" max="12300" width="1" style="1" customWidth="1"/>
    <col min="12301" max="12301" width="6.25" style="1" customWidth="1"/>
    <col min="12302" max="12539" width="8.75" style="1"/>
    <col min="12540" max="12541" width="5" style="1" customWidth="1"/>
    <col min="12542" max="12542" width="22.625" style="1" customWidth="1"/>
    <col min="12543" max="12547" width="8.5" style="1" customWidth="1"/>
    <col min="12548" max="12548" width="10" style="1" customWidth="1"/>
    <col min="12549" max="12549" width="6.25" style="1" customWidth="1"/>
    <col min="12550" max="12550" width="10" style="1" customWidth="1"/>
    <col min="12551" max="12551" width="6.25" style="1" customWidth="1"/>
    <col min="12552" max="12552" width="10" style="1" customWidth="1"/>
    <col min="12553" max="12553" width="6.25" style="1" customWidth="1"/>
    <col min="12554" max="12554" width="10" style="1" customWidth="1"/>
    <col min="12555" max="12555" width="6.25" style="1" customWidth="1"/>
    <col min="12556" max="12556" width="1" style="1" customWidth="1"/>
    <col min="12557" max="12557" width="6.25" style="1" customWidth="1"/>
    <col min="12558" max="12795" width="8.75" style="1"/>
    <col min="12796" max="12797" width="5" style="1" customWidth="1"/>
    <col min="12798" max="12798" width="22.625" style="1" customWidth="1"/>
    <col min="12799" max="12803" width="8.5" style="1" customWidth="1"/>
    <col min="12804" max="12804" width="10" style="1" customWidth="1"/>
    <col min="12805" max="12805" width="6.25" style="1" customWidth="1"/>
    <col min="12806" max="12806" width="10" style="1" customWidth="1"/>
    <col min="12807" max="12807" width="6.25" style="1" customWidth="1"/>
    <col min="12808" max="12808" width="10" style="1" customWidth="1"/>
    <col min="12809" max="12809" width="6.25" style="1" customWidth="1"/>
    <col min="12810" max="12810" width="10" style="1" customWidth="1"/>
    <col min="12811" max="12811" width="6.25" style="1" customWidth="1"/>
    <col min="12812" max="12812" width="1" style="1" customWidth="1"/>
    <col min="12813" max="12813" width="6.25" style="1" customWidth="1"/>
    <col min="12814" max="13051" width="8.75" style="1"/>
    <col min="13052" max="13053" width="5" style="1" customWidth="1"/>
    <col min="13054" max="13054" width="22.625" style="1" customWidth="1"/>
    <col min="13055" max="13059" width="8.5" style="1" customWidth="1"/>
    <col min="13060" max="13060" width="10" style="1" customWidth="1"/>
    <col min="13061" max="13061" width="6.25" style="1" customWidth="1"/>
    <col min="13062" max="13062" width="10" style="1" customWidth="1"/>
    <col min="13063" max="13063" width="6.25" style="1" customWidth="1"/>
    <col min="13064" max="13064" width="10" style="1" customWidth="1"/>
    <col min="13065" max="13065" width="6.25" style="1" customWidth="1"/>
    <col min="13066" max="13066" width="10" style="1" customWidth="1"/>
    <col min="13067" max="13067" width="6.25" style="1" customWidth="1"/>
    <col min="13068" max="13068" width="1" style="1" customWidth="1"/>
    <col min="13069" max="13069" width="6.25" style="1" customWidth="1"/>
    <col min="13070" max="13307" width="8.75" style="1"/>
    <col min="13308" max="13309" width="5" style="1" customWidth="1"/>
    <col min="13310" max="13310" width="22.625" style="1" customWidth="1"/>
    <col min="13311" max="13315" width="8.5" style="1" customWidth="1"/>
    <col min="13316" max="13316" width="10" style="1" customWidth="1"/>
    <col min="13317" max="13317" width="6.25" style="1" customWidth="1"/>
    <col min="13318" max="13318" width="10" style="1" customWidth="1"/>
    <col min="13319" max="13319" width="6.25" style="1" customWidth="1"/>
    <col min="13320" max="13320" width="10" style="1" customWidth="1"/>
    <col min="13321" max="13321" width="6.25" style="1" customWidth="1"/>
    <col min="13322" max="13322" width="10" style="1" customWidth="1"/>
    <col min="13323" max="13323" width="6.25" style="1" customWidth="1"/>
    <col min="13324" max="13324" width="1" style="1" customWidth="1"/>
    <col min="13325" max="13325" width="6.25" style="1" customWidth="1"/>
    <col min="13326" max="13563" width="8.75" style="1"/>
    <col min="13564" max="13565" width="5" style="1" customWidth="1"/>
    <col min="13566" max="13566" width="22.625" style="1" customWidth="1"/>
    <col min="13567" max="13571" width="8.5" style="1" customWidth="1"/>
    <col min="13572" max="13572" width="10" style="1" customWidth="1"/>
    <col min="13573" max="13573" width="6.25" style="1" customWidth="1"/>
    <col min="13574" max="13574" width="10" style="1" customWidth="1"/>
    <col min="13575" max="13575" width="6.25" style="1" customWidth="1"/>
    <col min="13576" max="13576" width="10" style="1" customWidth="1"/>
    <col min="13577" max="13577" width="6.25" style="1" customWidth="1"/>
    <col min="13578" max="13578" width="10" style="1" customWidth="1"/>
    <col min="13579" max="13579" width="6.25" style="1" customWidth="1"/>
    <col min="13580" max="13580" width="1" style="1" customWidth="1"/>
    <col min="13581" max="13581" width="6.25" style="1" customWidth="1"/>
    <col min="13582" max="13819" width="8.75" style="1"/>
    <col min="13820" max="13821" width="5" style="1" customWidth="1"/>
    <col min="13822" max="13822" width="22.625" style="1" customWidth="1"/>
    <col min="13823" max="13827" width="8.5" style="1" customWidth="1"/>
    <col min="13828" max="13828" width="10" style="1" customWidth="1"/>
    <col min="13829" max="13829" width="6.25" style="1" customWidth="1"/>
    <col min="13830" max="13830" width="10" style="1" customWidth="1"/>
    <col min="13831" max="13831" width="6.25" style="1" customWidth="1"/>
    <col min="13832" max="13832" width="10" style="1" customWidth="1"/>
    <col min="13833" max="13833" width="6.25" style="1" customWidth="1"/>
    <col min="13834" max="13834" width="10" style="1" customWidth="1"/>
    <col min="13835" max="13835" width="6.25" style="1" customWidth="1"/>
    <col min="13836" max="13836" width="1" style="1" customWidth="1"/>
    <col min="13837" max="13837" width="6.25" style="1" customWidth="1"/>
    <col min="13838" max="14075" width="8.75" style="1"/>
    <col min="14076" max="14077" width="5" style="1" customWidth="1"/>
    <col min="14078" max="14078" width="22.625" style="1" customWidth="1"/>
    <col min="14079" max="14083" width="8.5" style="1" customWidth="1"/>
    <col min="14084" max="14084" width="10" style="1" customWidth="1"/>
    <col min="14085" max="14085" width="6.25" style="1" customWidth="1"/>
    <col min="14086" max="14086" width="10" style="1" customWidth="1"/>
    <col min="14087" max="14087" width="6.25" style="1" customWidth="1"/>
    <col min="14088" max="14088" width="10" style="1" customWidth="1"/>
    <col min="14089" max="14089" width="6.25" style="1" customWidth="1"/>
    <col min="14090" max="14090" width="10" style="1" customWidth="1"/>
    <col min="14091" max="14091" width="6.25" style="1" customWidth="1"/>
    <col min="14092" max="14092" width="1" style="1" customWidth="1"/>
    <col min="14093" max="14093" width="6.25" style="1" customWidth="1"/>
    <col min="14094" max="14331" width="8.75" style="1"/>
    <col min="14332" max="14333" width="5" style="1" customWidth="1"/>
    <col min="14334" max="14334" width="22.625" style="1" customWidth="1"/>
    <col min="14335" max="14339" width="8.5" style="1" customWidth="1"/>
    <col min="14340" max="14340" width="10" style="1" customWidth="1"/>
    <col min="14341" max="14341" width="6.25" style="1" customWidth="1"/>
    <col min="14342" max="14342" width="10" style="1" customWidth="1"/>
    <col min="14343" max="14343" width="6.25" style="1" customWidth="1"/>
    <col min="14344" max="14344" width="10" style="1" customWidth="1"/>
    <col min="14345" max="14345" width="6.25" style="1" customWidth="1"/>
    <col min="14346" max="14346" width="10" style="1" customWidth="1"/>
    <col min="14347" max="14347" width="6.25" style="1" customWidth="1"/>
    <col min="14348" max="14348" width="1" style="1" customWidth="1"/>
    <col min="14349" max="14349" width="6.25" style="1" customWidth="1"/>
    <col min="14350" max="14587" width="8.75" style="1"/>
    <col min="14588" max="14589" width="5" style="1" customWidth="1"/>
    <col min="14590" max="14590" width="22.625" style="1" customWidth="1"/>
    <col min="14591" max="14595" width="8.5" style="1" customWidth="1"/>
    <col min="14596" max="14596" width="10" style="1" customWidth="1"/>
    <col min="14597" max="14597" width="6.25" style="1" customWidth="1"/>
    <col min="14598" max="14598" width="10" style="1" customWidth="1"/>
    <col min="14599" max="14599" width="6.25" style="1" customWidth="1"/>
    <col min="14600" max="14600" width="10" style="1" customWidth="1"/>
    <col min="14601" max="14601" width="6.25" style="1" customWidth="1"/>
    <col min="14602" max="14602" width="10" style="1" customWidth="1"/>
    <col min="14603" max="14603" width="6.25" style="1" customWidth="1"/>
    <col min="14604" max="14604" width="1" style="1" customWidth="1"/>
    <col min="14605" max="14605" width="6.25" style="1" customWidth="1"/>
    <col min="14606" max="14843" width="8.75" style="1"/>
    <col min="14844" max="14845" width="5" style="1" customWidth="1"/>
    <col min="14846" max="14846" width="22.625" style="1" customWidth="1"/>
    <col min="14847" max="14851" width="8.5" style="1" customWidth="1"/>
    <col min="14852" max="14852" width="10" style="1" customWidth="1"/>
    <col min="14853" max="14853" width="6.25" style="1" customWidth="1"/>
    <col min="14854" max="14854" width="10" style="1" customWidth="1"/>
    <col min="14855" max="14855" width="6.25" style="1" customWidth="1"/>
    <col min="14856" max="14856" width="10" style="1" customWidth="1"/>
    <col min="14857" max="14857" width="6.25" style="1" customWidth="1"/>
    <col min="14858" max="14858" width="10" style="1" customWidth="1"/>
    <col min="14859" max="14859" width="6.25" style="1" customWidth="1"/>
    <col min="14860" max="14860" width="1" style="1" customWidth="1"/>
    <col min="14861" max="14861" width="6.25" style="1" customWidth="1"/>
    <col min="14862" max="15099" width="8.75" style="1"/>
    <col min="15100" max="15101" width="5" style="1" customWidth="1"/>
    <col min="15102" max="15102" width="22.625" style="1" customWidth="1"/>
    <col min="15103" max="15107" width="8.5" style="1" customWidth="1"/>
    <col min="15108" max="15108" width="10" style="1" customWidth="1"/>
    <col min="15109" max="15109" width="6.25" style="1" customWidth="1"/>
    <col min="15110" max="15110" width="10" style="1" customWidth="1"/>
    <col min="15111" max="15111" width="6.25" style="1" customWidth="1"/>
    <col min="15112" max="15112" width="10" style="1" customWidth="1"/>
    <col min="15113" max="15113" width="6.25" style="1" customWidth="1"/>
    <col min="15114" max="15114" width="10" style="1" customWidth="1"/>
    <col min="15115" max="15115" width="6.25" style="1" customWidth="1"/>
    <col min="15116" max="15116" width="1" style="1" customWidth="1"/>
    <col min="15117" max="15117" width="6.25" style="1" customWidth="1"/>
    <col min="15118" max="15355" width="8.75" style="1"/>
    <col min="15356" max="15357" width="5" style="1" customWidth="1"/>
    <col min="15358" max="15358" width="22.625" style="1" customWidth="1"/>
    <col min="15359" max="15363" width="8.5" style="1" customWidth="1"/>
    <col min="15364" max="15364" width="10" style="1" customWidth="1"/>
    <col min="15365" max="15365" width="6.25" style="1" customWidth="1"/>
    <col min="15366" max="15366" width="10" style="1" customWidth="1"/>
    <col min="15367" max="15367" width="6.25" style="1" customWidth="1"/>
    <col min="15368" max="15368" width="10" style="1" customWidth="1"/>
    <col min="15369" max="15369" width="6.25" style="1" customWidth="1"/>
    <col min="15370" max="15370" width="10" style="1" customWidth="1"/>
    <col min="15371" max="15371" width="6.25" style="1" customWidth="1"/>
    <col min="15372" max="15372" width="1" style="1" customWidth="1"/>
    <col min="15373" max="15373" width="6.25" style="1" customWidth="1"/>
    <col min="15374" max="15611" width="8.75" style="1"/>
    <col min="15612" max="15613" width="5" style="1" customWidth="1"/>
    <col min="15614" max="15614" width="22.625" style="1" customWidth="1"/>
    <col min="15615" max="15619" width="8.5" style="1" customWidth="1"/>
    <col min="15620" max="15620" width="10" style="1" customWidth="1"/>
    <col min="15621" max="15621" width="6.25" style="1" customWidth="1"/>
    <col min="15622" max="15622" width="10" style="1" customWidth="1"/>
    <col min="15623" max="15623" width="6.25" style="1" customWidth="1"/>
    <col min="15624" max="15624" width="10" style="1" customWidth="1"/>
    <col min="15625" max="15625" width="6.25" style="1" customWidth="1"/>
    <col min="15626" max="15626" width="10" style="1" customWidth="1"/>
    <col min="15627" max="15627" width="6.25" style="1" customWidth="1"/>
    <col min="15628" max="15628" width="1" style="1" customWidth="1"/>
    <col min="15629" max="15629" width="6.25" style="1" customWidth="1"/>
    <col min="15630" max="15867" width="8.75" style="1"/>
    <col min="15868" max="15869" width="5" style="1" customWidth="1"/>
    <col min="15870" max="15870" width="22.625" style="1" customWidth="1"/>
    <col min="15871" max="15875" width="8.5" style="1" customWidth="1"/>
    <col min="15876" max="15876" width="10" style="1" customWidth="1"/>
    <col min="15877" max="15877" width="6.25" style="1" customWidth="1"/>
    <col min="15878" max="15878" width="10" style="1" customWidth="1"/>
    <col min="15879" max="15879" width="6.25" style="1" customWidth="1"/>
    <col min="15880" max="15880" width="10" style="1" customWidth="1"/>
    <col min="15881" max="15881" width="6.25" style="1" customWidth="1"/>
    <col min="15882" max="15882" width="10" style="1" customWidth="1"/>
    <col min="15883" max="15883" width="6.25" style="1" customWidth="1"/>
    <col min="15884" max="15884" width="1" style="1" customWidth="1"/>
    <col min="15885" max="15885" width="6.25" style="1" customWidth="1"/>
    <col min="15886" max="16123" width="8.75" style="1"/>
    <col min="16124" max="16125" width="5" style="1" customWidth="1"/>
    <col min="16126" max="16126" width="22.625" style="1" customWidth="1"/>
    <col min="16127" max="16131" width="8.5" style="1" customWidth="1"/>
    <col min="16132" max="16132" width="10" style="1" customWidth="1"/>
    <col min="16133" max="16133" width="6.25" style="1" customWidth="1"/>
    <col min="16134" max="16134" width="10" style="1" customWidth="1"/>
    <col min="16135" max="16135" width="6.25" style="1" customWidth="1"/>
    <col min="16136" max="16136" width="10" style="1" customWidth="1"/>
    <col min="16137" max="16137" width="6.25" style="1" customWidth="1"/>
    <col min="16138" max="16138" width="10" style="1" customWidth="1"/>
    <col min="16139" max="16139" width="6.25" style="1" customWidth="1"/>
    <col min="16140" max="16140" width="1" style="1" customWidth="1"/>
    <col min="16141" max="16141" width="6.25" style="1" customWidth="1"/>
    <col min="16142" max="16378" width="8.75" style="1"/>
    <col min="16379" max="16379" width="9" style="1" customWidth="1"/>
    <col min="16380" max="16384" width="8.75" style="1"/>
  </cols>
  <sheetData>
    <row r="1" spans="1:31" ht="15" customHeight="1" x14ac:dyDescent="0.25">
      <c r="A1" s="145" t="s">
        <v>118</v>
      </c>
      <c r="B1" s="146"/>
      <c r="C1" s="146"/>
      <c r="D1" s="147"/>
      <c r="E1" s="31" t="s">
        <v>0</v>
      </c>
      <c r="F1" s="114"/>
      <c r="G1" s="114"/>
      <c r="H1" s="10"/>
      <c r="I1" s="10"/>
      <c r="J1" s="115" t="s">
        <v>82</v>
      </c>
      <c r="K1" s="116"/>
      <c r="L1" s="116"/>
      <c r="M1" s="116"/>
      <c r="N1" s="116"/>
      <c r="O1" s="116"/>
      <c r="P1" s="116"/>
      <c r="Q1" s="117"/>
      <c r="R1" s="2"/>
      <c r="S1" s="2"/>
    </row>
    <row r="2" spans="1:31" ht="15" customHeight="1" thickBot="1" x14ac:dyDescent="0.3">
      <c r="A2" s="148"/>
      <c r="B2" s="149"/>
      <c r="C2" s="149"/>
      <c r="D2" s="150"/>
      <c r="E2" s="32" t="s">
        <v>1</v>
      </c>
      <c r="F2" s="33"/>
      <c r="G2" s="11"/>
      <c r="H2" s="12"/>
      <c r="I2" s="12"/>
      <c r="J2" s="118"/>
      <c r="K2" s="119"/>
      <c r="L2" s="119"/>
      <c r="M2" s="119"/>
      <c r="N2" s="119"/>
      <c r="O2" s="119"/>
      <c r="P2" s="119"/>
      <c r="Q2" s="120"/>
      <c r="R2" s="2"/>
      <c r="S2" s="2"/>
    </row>
    <row r="3" spans="1:31" ht="15" customHeight="1" x14ac:dyDescent="0.25">
      <c r="A3" s="136"/>
      <c r="B3" s="137"/>
      <c r="C3" s="137"/>
      <c r="D3" s="138"/>
      <c r="E3" s="121" t="s">
        <v>2</v>
      </c>
      <c r="F3" s="122"/>
      <c r="G3" s="123"/>
      <c r="H3" s="130"/>
      <c r="I3" s="131"/>
      <c r="J3" s="130"/>
      <c r="K3" s="131"/>
      <c r="L3" s="130"/>
      <c r="M3" s="131"/>
      <c r="N3" s="130"/>
      <c r="O3" s="131"/>
      <c r="P3" s="130"/>
      <c r="Q3" s="131"/>
    </row>
    <row r="4" spans="1:31" ht="15" customHeight="1" x14ac:dyDescent="0.25">
      <c r="A4" s="139"/>
      <c r="B4" s="140"/>
      <c r="C4" s="140"/>
      <c r="D4" s="141"/>
      <c r="E4" s="124"/>
      <c r="F4" s="125"/>
      <c r="G4" s="126"/>
      <c r="H4" s="132"/>
      <c r="I4" s="133"/>
      <c r="J4" s="132"/>
      <c r="K4" s="133"/>
      <c r="L4" s="132"/>
      <c r="M4" s="133"/>
      <c r="N4" s="132"/>
      <c r="O4" s="133"/>
      <c r="P4" s="132"/>
      <c r="Q4" s="133"/>
    </row>
    <row r="5" spans="1:31" ht="15" customHeight="1" thickBot="1" x14ac:dyDescent="0.3">
      <c r="A5" s="142"/>
      <c r="B5" s="143"/>
      <c r="C5" s="143"/>
      <c r="D5" s="144"/>
      <c r="E5" s="127"/>
      <c r="F5" s="128"/>
      <c r="G5" s="129"/>
      <c r="H5" s="134"/>
      <c r="I5" s="135"/>
      <c r="J5" s="134"/>
      <c r="K5" s="135"/>
      <c r="L5" s="134"/>
      <c r="M5" s="135"/>
      <c r="N5" s="134"/>
      <c r="O5" s="135"/>
      <c r="P5" s="134"/>
      <c r="Q5" s="135"/>
    </row>
    <row r="6" spans="1:31" ht="18" customHeight="1" thickBot="1" x14ac:dyDescent="0.3">
      <c r="A6" s="28" t="s">
        <v>3</v>
      </c>
      <c r="B6" s="29" t="s">
        <v>4</v>
      </c>
      <c r="C6" s="151" t="s">
        <v>5</v>
      </c>
      <c r="D6" s="152"/>
      <c r="E6" s="29" t="s">
        <v>6</v>
      </c>
      <c r="F6" s="29" t="s">
        <v>7</v>
      </c>
      <c r="G6" s="29" t="s">
        <v>95</v>
      </c>
      <c r="H6" s="26" t="s">
        <v>9</v>
      </c>
      <c r="I6" s="27" t="s">
        <v>94</v>
      </c>
      <c r="J6" s="26" t="s">
        <v>9</v>
      </c>
      <c r="K6" s="27" t="s">
        <v>94</v>
      </c>
      <c r="L6" s="26" t="s">
        <v>9</v>
      </c>
      <c r="M6" s="27" t="s">
        <v>94</v>
      </c>
      <c r="N6" s="26" t="s">
        <v>9</v>
      </c>
      <c r="O6" s="27" t="s">
        <v>94</v>
      </c>
      <c r="P6" s="26" t="s">
        <v>9</v>
      </c>
      <c r="Q6" s="27" t="s">
        <v>94</v>
      </c>
    </row>
    <row r="7" spans="1:31" ht="21" customHeight="1" x14ac:dyDescent="0.25">
      <c r="A7" s="162" t="s">
        <v>11</v>
      </c>
      <c r="B7" s="112">
        <v>1</v>
      </c>
      <c r="C7" s="93" t="s">
        <v>12</v>
      </c>
      <c r="D7" s="94"/>
      <c r="E7" s="164">
        <v>10</v>
      </c>
      <c r="F7" s="154" t="s">
        <v>53</v>
      </c>
      <c r="G7" s="87">
        <v>4</v>
      </c>
      <c r="H7" s="83"/>
      <c r="I7" s="85" t="str">
        <f>IF(ISBLANK(H7),"",LOOKUP(T7,$Z$7:$Z$11,$AA$7:$AA$11))</f>
        <v/>
      </c>
      <c r="J7" s="83"/>
      <c r="K7" s="85" t="str">
        <f>IF(ISBLANK(J7),"",LOOKUP(U7,$Z$7:$Z$11,$AA$7:$AA$11))</f>
        <v/>
      </c>
      <c r="L7" s="83"/>
      <c r="M7" s="85" t="str">
        <f>IF(ISBLANK(L7),"",LOOKUP(V7,$Z$7:$Z$11,$AA$7:$AA$11))</f>
        <v/>
      </c>
      <c r="N7" s="83"/>
      <c r="O7" s="85" t="str">
        <f>IF(ISBLANK(N7),"",LOOKUP(W7,$Z$7:$Z$11,$AA$7:$AA$11))</f>
        <v/>
      </c>
      <c r="P7" s="83"/>
      <c r="Q7" s="85" t="str">
        <f>IF(ISBLANK(P7),"",LOOKUP(X7,$Z$7:$Z$11,$AA$7:$AA$11))</f>
        <v/>
      </c>
      <c r="T7" s="82">
        <f>ABS(H7-E7)</f>
        <v>10</v>
      </c>
      <c r="U7" s="82">
        <f>ABS(J7-E7)</f>
        <v>10</v>
      </c>
      <c r="V7" s="82">
        <f>ABS(L7-E7)</f>
        <v>10</v>
      </c>
      <c r="W7" s="82">
        <f>ABS(N7-E7)</f>
        <v>10</v>
      </c>
      <c r="X7" s="82">
        <f>ABS(P7-E7)</f>
        <v>10</v>
      </c>
      <c r="Z7" s="48">
        <v>0</v>
      </c>
      <c r="AA7" s="48">
        <v>4</v>
      </c>
      <c r="AB7" s="47"/>
      <c r="AC7" s="47"/>
      <c r="AD7" s="47"/>
      <c r="AE7" s="47"/>
    </row>
    <row r="8" spans="1:31" ht="21" customHeight="1" thickBot="1" x14ac:dyDescent="0.3">
      <c r="A8" s="163"/>
      <c r="B8" s="113"/>
      <c r="C8" s="109"/>
      <c r="D8" s="110"/>
      <c r="E8" s="165"/>
      <c r="F8" s="155"/>
      <c r="G8" s="88"/>
      <c r="H8" s="84"/>
      <c r="I8" s="86" t="str">
        <f t="shared" ref="I8:Q26" si="0">IF(H8&lt;=200,"0",IF(AND(H8&gt;200,H8&lt;=250),"1",IF(AND(H8&gt;250,H8&lt;=300),"2","4")))</f>
        <v>0</v>
      </c>
      <c r="J8" s="84"/>
      <c r="K8" s="86" t="str">
        <f t="shared" si="0"/>
        <v>0</v>
      </c>
      <c r="L8" s="84"/>
      <c r="M8" s="86" t="str">
        <f t="shared" si="0"/>
        <v>0</v>
      </c>
      <c r="N8" s="84"/>
      <c r="O8" s="86" t="str">
        <f t="shared" si="0"/>
        <v>0</v>
      </c>
      <c r="P8" s="84"/>
      <c r="Q8" s="86" t="str">
        <f t="shared" si="0"/>
        <v>0</v>
      </c>
      <c r="T8" s="82"/>
      <c r="U8" s="82"/>
      <c r="V8" s="82"/>
      <c r="W8" s="82"/>
      <c r="X8" s="82"/>
      <c r="Z8" s="48">
        <v>0.01</v>
      </c>
      <c r="AA8" s="48">
        <v>3</v>
      </c>
      <c r="AB8" s="47"/>
      <c r="AC8" s="47"/>
      <c r="AD8" s="47"/>
      <c r="AE8" s="47"/>
    </row>
    <row r="9" spans="1:31" ht="21" customHeight="1" x14ac:dyDescent="0.25">
      <c r="A9" s="163"/>
      <c r="B9" s="153">
        <v>2</v>
      </c>
      <c r="C9" s="109"/>
      <c r="D9" s="110"/>
      <c r="E9" s="91">
        <v>15</v>
      </c>
      <c r="F9" s="155"/>
      <c r="G9" s="87">
        <v>4</v>
      </c>
      <c r="H9" s="83"/>
      <c r="I9" s="85" t="str">
        <f t="shared" ref="I9" si="1">IF(ISBLANK(H9),"",LOOKUP(T9,$Z$7:$Z$11,$AA$7:$AA$11))</f>
        <v/>
      </c>
      <c r="J9" s="83"/>
      <c r="K9" s="85" t="str">
        <f>IF(ISBLANK(J9),"",LOOKUP(U9,$Z$7:$Z$11,$AA$7:$AA$11))</f>
        <v/>
      </c>
      <c r="L9" s="83"/>
      <c r="M9" s="85" t="str">
        <f t="shared" ref="M9" si="2">IF(ISBLANK(L9),"",LOOKUP(V9,$Z$7:$Z$11,$AA$7:$AA$11))</f>
        <v/>
      </c>
      <c r="N9" s="83"/>
      <c r="O9" s="85" t="str">
        <f t="shared" ref="O9" si="3">IF(ISBLANK(N9),"",LOOKUP(W9,$Z$7:$Z$11,$AA$7:$AA$11))</f>
        <v/>
      </c>
      <c r="P9" s="83"/>
      <c r="Q9" s="85" t="str">
        <f t="shared" ref="Q9" si="4">IF(ISBLANK(P9),"",LOOKUP(X9,$Z$7:$Z$11,$AA$7:$AA$11))</f>
        <v/>
      </c>
      <c r="T9" s="82">
        <f t="shared" ref="T9" si="5">ABS(H9-E9)</f>
        <v>15</v>
      </c>
      <c r="U9" s="82">
        <f>ABS(J9-E9)</f>
        <v>15</v>
      </c>
      <c r="V9" s="82">
        <f>ABS(L9-E9)</f>
        <v>15</v>
      </c>
      <c r="W9" s="82">
        <f>ABS(N9-E9)</f>
        <v>15</v>
      </c>
      <c r="X9" s="82">
        <f>ABS(P9-E9)</f>
        <v>15</v>
      </c>
      <c r="Z9" s="48">
        <v>0.02</v>
      </c>
      <c r="AA9" s="48">
        <v>2</v>
      </c>
      <c r="AB9" s="47"/>
      <c r="AC9" s="47"/>
      <c r="AD9" s="47"/>
      <c r="AE9" s="47"/>
    </row>
    <row r="10" spans="1:31" ht="21" customHeight="1" thickBot="1" x14ac:dyDescent="0.3">
      <c r="A10" s="163"/>
      <c r="B10" s="108"/>
      <c r="C10" s="95"/>
      <c r="D10" s="96"/>
      <c r="E10" s="111"/>
      <c r="F10" s="155"/>
      <c r="G10" s="88"/>
      <c r="H10" s="84"/>
      <c r="I10" s="86" t="str">
        <f t="shared" si="0"/>
        <v>0</v>
      </c>
      <c r="J10" s="84"/>
      <c r="K10" s="86" t="str">
        <f t="shared" si="0"/>
        <v>0</v>
      </c>
      <c r="L10" s="84"/>
      <c r="M10" s="86" t="str">
        <f t="shared" si="0"/>
        <v>0</v>
      </c>
      <c r="N10" s="84"/>
      <c r="O10" s="86" t="str">
        <f t="shared" si="0"/>
        <v>0</v>
      </c>
      <c r="P10" s="84"/>
      <c r="Q10" s="86" t="str">
        <f t="shared" si="0"/>
        <v>0</v>
      </c>
      <c r="T10" s="82"/>
      <c r="U10" s="82"/>
      <c r="V10" s="82"/>
      <c r="W10" s="82"/>
      <c r="X10" s="82"/>
      <c r="Z10" s="48">
        <v>0.03</v>
      </c>
      <c r="AA10" s="48">
        <v>1</v>
      </c>
      <c r="AB10" s="47"/>
      <c r="AC10" s="47"/>
      <c r="AD10" s="47"/>
      <c r="AE10" s="47"/>
    </row>
    <row r="11" spans="1:31" ht="21" customHeight="1" x14ac:dyDescent="0.25">
      <c r="A11" s="163"/>
      <c r="B11" s="107">
        <v>3</v>
      </c>
      <c r="C11" s="91" t="s">
        <v>13</v>
      </c>
      <c r="D11" s="91" t="s">
        <v>119</v>
      </c>
      <c r="E11" s="91">
        <v>30.15</v>
      </c>
      <c r="F11" s="155"/>
      <c r="G11" s="87">
        <v>4</v>
      </c>
      <c r="H11" s="83"/>
      <c r="I11" s="85" t="str">
        <f t="shared" ref="I11" si="6">IF(ISBLANK(H11),"",LOOKUP(T11,$Z$7:$Z$11,$AA$7:$AA$11))</f>
        <v/>
      </c>
      <c r="J11" s="83"/>
      <c r="K11" s="85" t="str">
        <f t="shared" ref="K11" si="7">IF(ISBLANK(J11),"",LOOKUP(U11,$Z$7:$Z$11,$AA$7:$AA$11))</f>
        <v/>
      </c>
      <c r="L11" s="83"/>
      <c r="M11" s="85" t="str">
        <f t="shared" ref="M11" si="8">IF(ISBLANK(L11),"",LOOKUP(V11,$Z$7:$Z$11,$AA$7:$AA$11))</f>
        <v/>
      </c>
      <c r="N11" s="83"/>
      <c r="O11" s="85" t="str">
        <f t="shared" ref="O11" si="9">IF(ISBLANK(N11),"",LOOKUP(W11,$Z$7:$Z$11,$AA$7:$AA$11))</f>
        <v/>
      </c>
      <c r="P11" s="83"/>
      <c r="Q11" s="85" t="str">
        <f t="shared" ref="Q11" si="10">IF(ISBLANK(P11),"",LOOKUP(X11,$Z$7:$Z$11,$AA$7:$AA$11))</f>
        <v/>
      </c>
      <c r="T11" s="82">
        <f t="shared" ref="T11" si="11">ABS(H11-E11)</f>
        <v>30.15</v>
      </c>
      <c r="U11" s="82">
        <f t="shared" ref="U11" si="12">ABS(J11-E11)</f>
        <v>30.15</v>
      </c>
      <c r="V11" s="82">
        <f t="shared" ref="V11" si="13">ABS(L11-E11)</f>
        <v>30.15</v>
      </c>
      <c r="W11" s="82">
        <f t="shared" ref="W11" si="14">ABS(N11-E11)</f>
        <v>30.15</v>
      </c>
      <c r="X11" s="82">
        <f t="shared" ref="X11" si="15">ABS(P11-E11)</f>
        <v>30.15</v>
      </c>
      <c r="Z11" s="48">
        <v>0.04</v>
      </c>
      <c r="AA11" s="48">
        <v>0</v>
      </c>
      <c r="AB11" s="47"/>
      <c r="AC11" s="47"/>
      <c r="AD11" s="47"/>
      <c r="AE11" s="47"/>
    </row>
    <row r="12" spans="1:31" ht="21" customHeight="1" thickBot="1" x14ac:dyDescent="0.3">
      <c r="A12" s="163"/>
      <c r="B12" s="108"/>
      <c r="C12" s="111"/>
      <c r="D12" s="111"/>
      <c r="E12" s="92"/>
      <c r="F12" s="155"/>
      <c r="G12" s="88"/>
      <c r="H12" s="84"/>
      <c r="I12" s="86" t="str">
        <f t="shared" si="0"/>
        <v>0</v>
      </c>
      <c r="J12" s="84"/>
      <c r="K12" s="86" t="str">
        <f t="shared" si="0"/>
        <v>0</v>
      </c>
      <c r="L12" s="84"/>
      <c r="M12" s="86" t="str">
        <f t="shared" si="0"/>
        <v>0</v>
      </c>
      <c r="N12" s="84"/>
      <c r="O12" s="86" t="str">
        <f t="shared" si="0"/>
        <v>0</v>
      </c>
      <c r="P12" s="84"/>
      <c r="Q12" s="86" t="str">
        <f t="shared" si="0"/>
        <v>0</v>
      </c>
      <c r="T12" s="82"/>
      <c r="U12" s="82"/>
      <c r="V12" s="82"/>
      <c r="W12" s="82"/>
      <c r="X12" s="82"/>
      <c r="Z12" s="47"/>
      <c r="AA12" s="47"/>
      <c r="AB12" s="47"/>
      <c r="AC12" s="47"/>
      <c r="AD12" s="47"/>
      <c r="AE12" s="47"/>
    </row>
    <row r="13" spans="1:31" ht="21" customHeight="1" x14ac:dyDescent="0.25">
      <c r="A13" s="163"/>
      <c r="B13" s="107">
        <v>4</v>
      </c>
      <c r="C13" s="111"/>
      <c r="D13" s="111"/>
      <c r="E13" s="91">
        <v>10.050000000000001</v>
      </c>
      <c r="F13" s="155"/>
      <c r="G13" s="87">
        <v>4</v>
      </c>
      <c r="H13" s="83"/>
      <c r="I13" s="85" t="str">
        <f t="shared" ref="I13" si="16">IF(ISBLANK(H13),"",LOOKUP(T13,$Z$7:$Z$11,$AA$7:$AA$11))</f>
        <v/>
      </c>
      <c r="J13" s="83"/>
      <c r="K13" s="85" t="str">
        <f t="shared" ref="K13" si="17">IF(ISBLANK(J13),"",LOOKUP(U13,$Z$7:$Z$11,$AA$7:$AA$11))</f>
        <v/>
      </c>
      <c r="L13" s="83"/>
      <c r="M13" s="85" t="str">
        <f t="shared" ref="M13" si="18">IF(ISBLANK(L13),"",LOOKUP(V13,$Z$7:$Z$11,$AA$7:$AA$11))</f>
        <v/>
      </c>
      <c r="N13" s="83"/>
      <c r="O13" s="85" t="str">
        <f t="shared" ref="O13" si="19">IF(ISBLANK(N13),"",LOOKUP(W13,$Z$7:$Z$11,$AA$7:$AA$11))</f>
        <v/>
      </c>
      <c r="P13" s="83"/>
      <c r="Q13" s="85" t="str">
        <f t="shared" ref="Q13" si="20">IF(ISBLANK(P13),"",LOOKUP(X13,$Z$7:$Z$11,$AA$7:$AA$11))</f>
        <v/>
      </c>
      <c r="T13" s="82">
        <f t="shared" ref="T13" si="21">ABS(H13-E13)</f>
        <v>10.050000000000001</v>
      </c>
      <c r="U13" s="82">
        <f t="shared" ref="U13" si="22">ABS(J13-E13)</f>
        <v>10.050000000000001</v>
      </c>
      <c r="V13" s="82">
        <f t="shared" ref="V13" si="23">ABS(L13-E13)</f>
        <v>10.050000000000001</v>
      </c>
      <c r="W13" s="82">
        <f t="shared" ref="W13" si="24">ABS(N13-E13)</f>
        <v>10.050000000000001</v>
      </c>
      <c r="X13" s="82">
        <f t="shared" ref="X13" si="25">ABS(P13-E13)</f>
        <v>10.050000000000001</v>
      </c>
      <c r="Z13" s="47"/>
      <c r="AA13" s="47"/>
      <c r="AB13" s="47"/>
      <c r="AC13" s="47"/>
      <c r="AD13" s="47"/>
      <c r="AE13" s="47"/>
    </row>
    <row r="14" spans="1:31" ht="21" customHeight="1" thickBot="1" x14ac:dyDescent="0.3">
      <c r="A14" s="163"/>
      <c r="B14" s="108"/>
      <c r="C14" s="111"/>
      <c r="D14" s="111"/>
      <c r="E14" s="92"/>
      <c r="F14" s="155"/>
      <c r="G14" s="88"/>
      <c r="H14" s="84"/>
      <c r="I14" s="86" t="str">
        <f t="shared" si="0"/>
        <v>0</v>
      </c>
      <c r="J14" s="84"/>
      <c r="K14" s="86" t="str">
        <f t="shared" si="0"/>
        <v>0</v>
      </c>
      <c r="L14" s="84"/>
      <c r="M14" s="86" t="str">
        <f t="shared" si="0"/>
        <v>0</v>
      </c>
      <c r="N14" s="84"/>
      <c r="O14" s="86" t="str">
        <f t="shared" si="0"/>
        <v>0</v>
      </c>
      <c r="P14" s="84"/>
      <c r="Q14" s="86" t="str">
        <f t="shared" si="0"/>
        <v>0</v>
      </c>
      <c r="T14" s="82"/>
      <c r="U14" s="82"/>
      <c r="V14" s="82"/>
      <c r="W14" s="82"/>
      <c r="X14" s="82"/>
      <c r="Z14" s="47"/>
      <c r="AA14" s="47"/>
      <c r="AB14" s="47"/>
      <c r="AC14" s="47"/>
      <c r="AD14" s="47"/>
      <c r="AE14" s="47"/>
    </row>
    <row r="15" spans="1:31" ht="21" customHeight="1" x14ac:dyDescent="0.25">
      <c r="A15" s="163"/>
      <c r="B15" s="107">
        <v>5</v>
      </c>
      <c r="C15" s="111"/>
      <c r="D15" s="111"/>
      <c r="E15" s="91">
        <v>10.050000000000001</v>
      </c>
      <c r="F15" s="155"/>
      <c r="G15" s="87">
        <v>4</v>
      </c>
      <c r="H15" s="83"/>
      <c r="I15" s="85" t="str">
        <f t="shared" ref="I15" si="26">IF(ISBLANK(H15),"",LOOKUP(T15,$Z$7:$Z$11,$AA$7:$AA$11))</f>
        <v/>
      </c>
      <c r="J15" s="83"/>
      <c r="K15" s="85" t="str">
        <f t="shared" ref="K15" si="27">IF(ISBLANK(J15),"",LOOKUP(U15,$Z$7:$Z$11,$AA$7:$AA$11))</f>
        <v/>
      </c>
      <c r="L15" s="83"/>
      <c r="M15" s="85" t="str">
        <f t="shared" ref="M15" si="28">IF(ISBLANK(L15),"",LOOKUP(V15,$Z$7:$Z$11,$AA$7:$AA$11))</f>
        <v/>
      </c>
      <c r="N15" s="83"/>
      <c r="O15" s="85" t="str">
        <f t="shared" ref="O15" si="29">IF(ISBLANK(N15),"",LOOKUP(W15,$Z$7:$Z$11,$AA$7:$AA$11))</f>
        <v/>
      </c>
      <c r="P15" s="83"/>
      <c r="Q15" s="85" t="str">
        <f t="shared" ref="Q15" si="30">IF(ISBLANK(P15),"",LOOKUP(X15,$Z$7:$Z$11,$AA$7:$AA$11))</f>
        <v/>
      </c>
      <c r="T15" s="82">
        <f t="shared" ref="T15" si="31">ABS(H15-E15)</f>
        <v>10.050000000000001</v>
      </c>
      <c r="U15" s="82">
        <f t="shared" ref="U15" si="32">ABS(J15-E15)</f>
        <v>10.050000000000001</v>
      </c>
      <c r="V15" s="82">
        <f t="shared" ref="V15" si="33">ABS(L15-E15)</f>
        <v>10.050000000000001</v>
      </c>
      <c r="W15" s="82">
        <f t="shared" ref="W15" si="34">ABS(N15-E15)</f>
        <v>10.050000000000001</v>
      </c>
      <c r="X15" s="82">
        <f t="shared" ref="X15" si="35">ABS(P15-E15)</f>
        <v>10.050000000000001</v>
      </c>
      <c r="Z15" s="47"/>
      <c r="AA15" s="47"/>
      <c r="AB15" s="47"/>
      <c r="AC15" s="47"/>
      <c r="AD15" s="47"/>
      <c r="AE15" s="47"/>
    </row>
    <row r="16" spans="1:31" ht="21" customHeight="1" thickBot="1" x14ac:dyDescent="0.3">
      <c r="A16" s="163"/>
      <c r="B16" s="108"/>
      <c r="C16" s="111"/>
      <c r="D16" s="92"/>
      <c r="E16" s="92"/>
      <c r="F16" s="155"/>
      <c r="G16" s="88"/>
      <c r="H16" s="84"/>
      <c r="I16" s="86" t="str">
        <f t="shared" ref="I16" si="36">IF(H16&lt;=200,"0",IF(AND(H16&gt;200,H16&lt;=250),"1",IF(AND(H16&gt;250,H16&lt;=300),"2","4")))</f>
        <v>0</v>
      </c>
      <c r="J16" s="84"/>
      <c r="K16" s="86" t="str">
        <f t="shared" si="0"/>
        <v>0</v>
      </c>
      <c r="L16" s="84"/>
      <c r="M16" s="86" t="str">
        <f t="shared" ref="M16" si="37">IF(L16&lt;=200,"0",IF(AND(L16&gt;200,L16&lt;=250),"1",IF(AND(L16&gt;250,L16&lt;=300),"2","4")))</f>
        <v>0</v>
      </c>
      <c r="N16" s="84"/>
      <c r="O16" s="86" t="str">
        <f t="shared" ref="O16" si="38">IF(N16&lt;=200,"0",IF(AND(N16&gt;200,N16&lt;=250),"1",IF(AND(N16&gt;250,N16&lt;=300),"2","4")))</f>
        <v>0</v>
      </c>
      <c r="P16" s="84"/>
      <c r="Q16" s="86" t="str">
        <f t="shared" ref="Q16" si="39">IF(P16&lt;=200,"0",IF(AND(P16&gt;200,P16&lt;=250),"1",IF(AND(P16&gt;250,P16&lt;=300),"2","4")))</f>
        <v>0</v>
      </c>
      <c r="T16" s="82"/>
      <c r="U16" s="82"/>
      <c r="V16" s="82"/>
      <c r="W16" s="82"/>
      <c r="X16" s="82"/>
      <c r="Z16" s="47"/>
      <c r="AA16" s="47"/>
      <c r="AB16" s="47"/>
      <c r="AC16" s="47"/>
      <c r="AD16" s="47"/>
      <c r="AE16" s="47"/>
    </row>
    <row r="17" spans="1:31" ht="21" customHeight="1" x14ac:dyDescent="0.25">
      <c r="A17" s="163"/>
      <c r="B17" s="107">
        <v>6</v>
      </c>
      <c r="C17" s="111"/>
      <c r="D17" s="91" t="s">
        <v>120</v>
      </c>
      <c r="E17" s="91">
        <v>30.15</v>
      </c>
      <c r="F17" s="155"/>
      <c r="G17" s="87">
        <v>4</v>
      </c>
      <c r="H17" s="83"/>
      <c r="I17" s="85" t="str">
        <f t="shared" ref="I17" si="40">IF(ISBLANK(H17),"",LOOKUP(T17,$Z$7:$Z$11,$AA$7:$AA$11))</f>
        <v/>
      </c>
      <c r="J17" s="83"/>
      <c r="K17" s="85" t="str">
        <f t="shared" ref="K17" si="41">IF(ISBLANK(J17),"",LOOKUP(U17,$Z$7:$Z$11,$AA$7:$AA$11))</f>
        <v/>
      </c>
      <c r="L17" s="83"/>
      <c r="M17" s="85" t="str">
        <f t="shared" ref="M17" si="42">IF(ISBLANK(L17),"",LOOKUP(V17,$Z$7:$Z$11,$AA$7:$AA$11))</f>
        <v/>
      </c>
      <c r="N17" s="83"/>
      <c r="O17" s="85" t="str">
        <f t="shared" ref="O17" si="43">IF(ISBLANK(N17),"",LOOKUP(W17,$Z$7:$Z$11,$AA$7:$AA$11))</f>
        <v/>
      </c>
      <c r="P17" s="83"/>
      <c r="Q17" s="85" t="str">
        <f t="shared" ref="Q17" si="44">IF(ISBLANK(P17),"",LOOKUP(X17,$Z$7:$Z$11,$AA$7:$AA$11))</f>
        <v/>
      </c>
      <c r="T17" s="82">
        <f t="shared" ref="T17" si="45">ABS(H17-E17)</f>
        <v>30.15</v>
      </c>
      <c r="U17" s="82">
        <f t="shared" ref="U17" si="46">ABS(J17-E17)</f>
        <v>30.15</v>
      </c>
      <c r="V17" s="82">
        <f t="shared" ref="V17" si="47">ABS(L17-E17)</f>
        <v>30.15</v>
      </c>
      <c r="W17" s="82">
        <f t="shared" ref="W17" si="48">ABS(N17-E17)</f>
        <v>30.15</v>
      </c>
      <c r="X17" s="82">
        <f t="shared" ref="X17" si="49">ABS(P17-E17)</f>
        <v>30.15</v>
      </c>
      <c r="Z17" s="47"/>
      <c r="AA17" s="47"/>
      <c r="AB17" s="47"/>
      <c r="AC17" s="47"/>
      <c r="AD17" s="47"/>
      <c r="AE17" s="47"/>
    </row>
    <row r="18" spans="1:31" ht="21" customHeight="1" thickBot="1" x14ac:dyDescent="0.3">
      <c r="A18" s="163"/>
      <c r="B18" s="108"/>
      <c r="C18" s="111"/>
      <c r="D18" s="111"/>
      <c r="E18" s="92"/>
      <c r="F18" s="155"/>
      <c r="G18" s="88"/>
      <c r="H18" s="84"/>
      <c r="I18" s="86" t="str">
        <f t="shared" si="0"/>
        <v>0</v>
      </c>
      <c r="J18" s="84"/>
      <c r="K18" s="86" t="str">
        <f t="shared" si="0"/>
        <v>0</v>
      </c>
      <c r="L18" s="84"/>
      <c r="M18" s="86" t="str">
        <f t="shared" si="0"/>
        <v>0</v>
      </c>
      <c r="N18" s="84"/>
      <c r="O18" s="86" t="str">
        <f t="shared" si="0"/>
        <v>0</v>
      </c>
      <c r="P18" s="84"/>
      <c r="Q18" s="86" t="str">
        <f t="shared" si="0"/>
        <v>0</v>
      </c>
      <c r="T18" s="82"/>
      <c r="U18" s="82"/>
      <c r="V18" s="82"/>
      <c r="W18" s="82"/>
      <c r="X18" s="82"/>
      <c r="Z18" s="47"/>
      <c r="AA18" s="47"/>
      <c r="AB18" s="47"/>
      <c r="AC18" s="47"/>
      <c r="AD18" s="47"/>
      <c r="AE18" s="47"/>
    </row>
    <row r="19" spans="1:31" ht="21" customHeight="1" x14ac:dyDescent="0.25">
      <c r="A19" s="163"/>
      <c r="B19" s="107">
        <v>7</v>
      </c>
      <c r="C19" s="111"/>
      <c r="D19" s="111"/>
      <c r="E19" s="91">
        <v>24.12</v>
      </c>
      <c r="F19" s="155"/>
      <c r="G19" s="87">
        <v>4</v>
      </c>
      <c r="H19" s="83"/>
      <c r="I19" s="85" t="str">
        <f t="shared" ref="I19" si="50">IF(ISBLANK(H19),"",LOOKUP(T19,$Z$7:$Z$11,$AA$7:$AA$11))</f>
        <v/>
      </c>
      <c r="J19" s="83"/>
      <c r="K19" s="85" t="str">
        <f t="shared" ref="K19" si="51">IF(ISBLANK(J19),"",LOOKUP(U19,$Z$7:$Z$11,$AA$7:$AA$11))</f>
        <v/>
      </c>
      <c r="L19" s="83"/>
      <c r="M19" s="85" t="str">
        <f t="shared" ref="M19" si="52">IF(ISBLANK(L19),"",LOOKUP(V19,$Z$7:$Z$11,$AA$7:$AA$11))</f>
        <v/>
      </c>
      <c r="N19" s="83"/>
      <c r="O19" s="85" t="str">
        <f t="shared" ref="O19" si="53">IF(ISBLANK(N19),"",LOOKUP(W19,$Z$7:$Z$11,$AA$7:$AA$11))</f>
        <v/>
      </c>
      <c r="P19" s="83"/>
      <c r="Q19" s="85" t="str">
        <f t="shared" ref="Q19" si="54">IF(ISBLANK(P19),"",LOOKUP(X19,$Z$7:$Z$11,$AA$7:$AA$11))</f>
        <v/>
      </c>
      <c r="T19" s="82">
        <f t="shared" ref="T19" si="55">ABS(H19-E19)</f>
        <v>24.12</v>
      </c>
      <c r="U19" s="82">
        <f t="shared" ref="U19" si="56">ABS(J19-E19)</f>
        <v>24.12</v>
      </c>
      <c r="V19" s="82">
        <f t="shared" ref="V19" si="57">ABS(L19-E19)</f>
        <v>24.12</v>
      </c>
      <c r="W19" s="82">
        <f t="shared" ref="W19" si="58">ABS(N19-E19)</f>
        <v>24.12</v>
      </c>
      <c r="X19" s="82">
        <f t="shared" ref="X19" si="59">ABS(P19-E19)</f>
        <v>24.12</v>
      </c>
      <c r="Z19" s="47"/>
      <c r="AA19" s="47"/>
      <c r="AB19" s="47"/>
      <c r="AC19" s="47"/>
      <c r="AD19" s="47"/>
      <c r="AE19" s="47"/>
    </row>
    <row r="20" spans="1:31" ht="21" customHeight="1" thickBot="1" x14ac:dyDescent="0.3">
      <c r="A20" s="163"/>
      <c r="B20" s="108"/>
      <c r="C20" s="111"/>
      <c r="D20" s="111"/>
      <c r="E20" s="92"/>
      <c r="F20" s="155"/>
      <c r="G20" s="88"/>
      <c r="H20" s="84"/>
      <c r="I20" s="86" t="str">
        <f t="shared" si="0"/>
        <v>0</v>
      </c>
      <c r="J20" s="84"/>
      <c r="K20" s="86" t="str">
        <f t="shared" si="0"/>
        <v>0</v>
      </c>
      <c r="L20" s="84"/>
      <c r="M20" s="86" t="str">
        <f t="shared" si="0"/>
        <v>0</v>
      </c>
      <c r="N20" s="84"/>
      <c r="O20" s="86" t="str">
        <f t="shared" si="0"/>
        <v>0</v>
      </c>
      <c r="P20" s="84"/>
      <c r="Q20" s="86" t="str">
        <f t="shared" si="0"/>
        <v>0</v>
      </c>
      <c r="T20" s="82"/>
      <c r="U20" s="82"/>
      <c r="V20" s="82"/>
      <c r="W20" s="82"/>
      <c r="X20" s="82"/>
      <c r="Z20" s="47"/>
      <c r="AA20" s="47"/>
      <c r="AB20" s="47"/>
      <c r="AC20" s="47"/>
      <c r="AD20" s="47"/>
      <c r="AE20" s="47"/>
    </row>
    <row r="21" spans="1:31" ht="21" customHeight="1" x14ac:dyDescent="0.25">
      <c r="A21" s="163"/>
      <c r="B21" s="107">
        <v>8</v>
      </c>
      <c r="C21" s="111"/>
      <c r="D21" s="111"/>
      <c r="E21" s="91">
        <v>6.03</v>
      </c>
      <c r="F21" s="155"/>
      <c r="G21" s="87">
        <v>4</v>
      </c>
      <c r="H21" s="83"/>
      <c r="I21" s="85" t="str">
        <f t="shared" ref="I21" si="60">IF(ISBLANK(H21),"",LOOKUP(T21,$Z$7:$Z$11,$AA$7:$AA$11))</f>
        <v/>
      </c>
      <c r="J21" s="83"/>
      <c r="K21" s="85" t="str">
        <f t="shared" ref="K21" si="61">IF(ISBLANK(J21),"",LOOKUP(U21,$Z$7:$Z$11,$AA$7:$AA$11))</f>
        <v/>
      </c>
      <c r="L21" s="83"/>
      <c r="M21" s="85" t="str">
        <f t="shared" ref="M21" si="62">IF(ISBLANK(L21),"",LOOKUP(V21,$Z$7:$Z$11,$AA$7:$AA$11))</f>
        <v/>
      </c>
      <c r="N21" s="83"/>
      <c r="O21" s="85" t="str">
        <f t="shared" ref="O21:O23" si="63">IF(ISBLANK(N21),"",LOOKUP(W21,$Z$7:$Z$11,$AA$7:$AA$11))</f>
        <v/>
      </c>
      <c r="P21" s="83"/>
      <c r="Q21" s="85" t="str">
        <f t="shared" ref="Q21" si="64">IF(ISBLANK(P21),"",LOOKUP(X21,$Z$7:$Z$11,$AA$7:$AA$11))</f>
        <v/>
      </c>
      <c r="T21" s="82">
        <f t="shared" ref="T21" si="65">ABS(H21-E21)</f>
        <v>6.03</v>
      </c>
      <c r="U21" s="82">
        <f t="shared" ref="U21" si="66">ABS(J21-E21)</f>
        <v>6.03</v>
      </c>
      <c r="V21" s="82">
        <f t="shared" ref="V21" si="67">ABS(L21-E21)</f>
        <v>6.03</v>
      </c>
      <c r="W21" s="82">
        <f t="shared" ref="W21" si="68">ABS(N21-E21)</f>
        <v>6.03</v>
      </c>
      <c r="X21" s="82">
        <f t="shared" ref="X21" si="69">ABS(P21-E21)</f>
        <v>6.03</v>
      </c>
      <c r="Z21" s="47"/>
      <c r="AA21" s="47"/>
      <c r="AB21" s="47"/>
      <c r="AC21" s="47"/>
      <c r="AD21" s="47"/>
      <c r="AE21" s="47"/>
    </row>
    <row r="22" spans="1:31" ht="21" customHeight="1" thickBot="1" x14ac:dyDescent="0.3">
      <c r="A22" s="163"/>
      <c r="B22" s="108"/>
      <c r="C22" s="111"/>
      <c r="D22" s="92"/>
      <c r="E22" s="92"/>
      <c r="F22" s="155"/>
      <c r="G22" s="88"/>
      <c r="H22" s="84"/>
      <c r="I22" s="86" t="str">
        <f t="shared" si="0"/>
        <v>0</v>
      </c>
      <c r="J22" s="84"/>
      <c r="K22" s="86" t="str">
        <f t="shared" si="0"/>
        <v>0</v>
      </c>
      <c r="L22" s="84"/>
      <c r="M22" s="86" t="str">
        <f t="shared" si="0"/>
        <v>0</v>
      </c>
      <c r="N22" s="84"/>
      <c r="O22" s="86" t="str">
        <f t="shared" si="0"/>
        <v>0</v>
      </c>
      <c r="P22" s="84"/>
      <c r="Q22" s="86" t="str">
        <f t="shared" si="0"/>
        <v>0</v>
      </c>
      <c r="T22" s="82"/>
      <c r="U22" s="82"/>
      <c r="V22" s="82"/>
      <c r="W22" s="82"/>
      <c r="X22" s="82"/>
      <c r="Z22" s="47"/>
      <c r="AA22" s="47"/>
      <c r="AB22" s="47"/>
      <c r="AC22" s="47"/>
      <c r="AD22" s="47"/>
      <c r="AE22" s="47"/>
    </row>
    <row r="23" spans="1:31" ht="21" customHeight="1" x14ac:dyDescent="0.25">
      <c r="A23" s="163"/>
      <c r="B23" s="107">
        <v>9</v>
      </c>
      <c r="C23" s="111"/>
      <c r="D23" s="91" t="s">
        <v>121</v>
      </c>
      <c r="E23" s="91">
        <v>6.03</v>
      </c>
      <c r="F23" s="155"/>
      <c r="G23" s="87">
        <v>4</v>
      </c>
      <c r="H23" s="83"/>
      <c r="I23" s="85" t="str">
        <f t="shared" ref="I23" si="70">IF(ISBLANK(H23),"",LOOKUP(T23,$Z$7:$Z$11,$AA$7:$AA$11))</f>
        <v/>
      </c>
      <c r="J23" s="83"/>
      <c r="K23" s="85" t="str">
        <f t="shared" ref="K23" si="71">IF(ISBLANK(J23),"",LOOKUP(U23,$Z$7:$Z$11,$AA$7:$AA$11))</f>
        <v/>
      </c>
      <c r="L23" s="83"/>
      <c r="M23" s="85" t="str">
        <f t="shared" ref="M23" si="72">IF(ISBLANK(L23),"",LOOKUP(V23,$Z$7:$Z$11,$AA$7:$AA$11))</f>
        <v/>
      </c>
      <c r="N23" s="83"/>
      <c r="O23" s="85" t="str">
        <f t="shared" si="63"/>
        <v/>
      </c>
      <c r="P23" s="83"/>
      <c r="Q23" s="85" t="str">
        <f t="shared" ref="Q23" si="73">IF(ISBLANK(P23),"",LOOKUP(X23,$Z$7:$Z$11,$AA$7:$AA$11))</f>
        <v/>
      </c>
      <c r="T23" s="82">
        <f t="shared" ref="T23" si="74">ABS(H23-E23)</f>
        <v>6.03</v>
      </c>
      <c r="U23" s="82">
        <f t="shared" ref="U23" si="75">ABS(J23-E23)</f>
        <v>6.03</v>
      </c>
      <c r="V23" s="82">
        <f t="shared" ref="V23" si="76">ABS(L23-E23)</f>
        <v>6.03</v>
      </c>
      <c r="W23" s="82">
        <f t="shared" ref="W23" si="77">ABS(N23-E23)</f>
        <v>6.03</v>
      </c>
      <c r="X23" s="82">
        <f t="shared" ref="X23" si="78">ABS(P23-E23)</f>
        <v>6.03</v>
      </c>
      <c r="Z23" s="47"/>
      <c r="AA23" s="47"/>
      <c r="AB23" s="47"/>
      <c r="AC23" s="47"/>
      <c r="AD23" s="47"/>
      <c r="AE23" s="47"/>
    </row>
    <row r="24" spans="1:31" ht="21" customHeight="1" thickBot="1" x14ac:dyDescent="0.3">
      <c r="A24" s="163"/>
      <c r="B24" s="108"/>
      <c r="C24" s="92"/>
      <c r="D24" s="92"/>
      <c r="E24" s="92"/>
      <c r="F24" s="155"/>
      <c r="G24" s="88"/>
      <c r="H24" s="84"/>
      <c r="I24" s="86" t="str">
        <f t="shared" si="0"/>
        <v>0</v>
      </c>
      <c r="J24" s="84"/>
      <c r="K24" s="86" t="str">
        <f t="shared" si="0"/>
        <v>0</v>
      </c>
      <c r="L24" s="84"/>
      <c r="M24" s="86" t="str">
        <f t="shared" si="0"/>
        <v>0</v>
      </c>
      <c r="N24" s="84"/>
      <c r="O24" s="86" t="str">
        <f t="shared" si="0"/>
        <v>0</v>
      </c>
      <c r="P24" s="84"/>
      <c r="Q24" s="86" t="str">
        <f t="shared" si="0"/>
        <v>0</v>
      </c>
      <c r="T24" s="82"/>
      <c r="U24" s="82"/>
      <c r="V24" s="82"/>
      <c r="W24" s="82"/>
      <c r="X24" s="82"/>
      <c r="Z24" s="47"/>
      <c r="AA24" s="47"/>
      <c r="AB24" s="47"/>
      <c r="AC24" s="47"/>
      <c r="AD24" s="47"/>
      <c r="AE24" s="47"/>
    </row>
    <row r="25" spans="1:31" ht="21" customHeight="1" x14ac:dyDescent="0.25">
      <c r="A25" s="163"/>
      <c r="B25" s="157">
        <v>10</v>
      </c>
      <c r="C25" s="109" t="s">
        <v>14</v>
      </c>
      <c r="D25" s="110"/>
      <c r="E25" s="91">
        <v>24.135999999999999</v>
      </c>
      <c r="F25" s="155"/>
      <c r="G25" s="87">
        <v>4</v>
      </c>
      <c r="H25" s="83"/>
      <c r="I25" s="85" t="str">
        <f t="shared" ref="I25" si="79">IF(ISBLANK(H25),"",LOOKUP(T25,$Z$7:$Z$11,$AA$7:$AA$11))</f>
        <v/>
      </c>
      <c r="J25" s="83"/>
      <c r="K25" s="85" t="str">
        <f>IF(ISBLANK(J25),"",LOOKUP(U25,$Z$7:$Z$11,$AA$7:$AA$11))</f>
        <v/>
      </c>
      <c r="L25" s="83"/>
      <c r="M25" s="85" t="str">
        <f t="shared" ref="M25" si="80">IF(ISBLANK(L25),"",LOOKUP(V25,$Z$7:$Z$11,$AA$7:$AA$11))</f>
        <v/>
      </c>
      <c r="N25" s="83"/>
      <c r="O25" s="85" t="str">
        <f t="shared" ref="O25" si="81">IF(ISBLANK(N25),"",LOOKUP(W25,$Z$7:$Z$11,$AA$7:$AA$11))</f>
        <v/>
      </c>
      <c r="P25" s="83"/>
      <c r="Q25" s="85" t="str">
        <f t="shared" ref="Q25" si="82">IF(ISBLANK(P25),"",LOOKUP(X25,$Z$7:$Z$11,$AA$7:$AA$11))</f>
        <v/>
      </c>
      <c r="T25" s="82">
        <f t="shared" ref="T25" si="83">ABS(H25-E25)</f>
        <v>24.135999999999999</v>
      </c>
      <c r="U25" s="82">
        <f t="shared" ref="U25" si="84">ABS(J25-E25)</f>
        <v>24.135999999999999</v>
      </c>
      <c r="V25" s="82">
        <f t="shared" ref="V25" si="85">ABS(L25-E25)</f>
        <v>24.135999999999999</v>
      </c>
      <c r="W25" s="82">
        <f t="shared" ref="W25" si="86">ABS(N25-E25)</f>
        <v>24.135999999999999</v>
      </c>
      <c r="X25" s="82">
        <f t="shared" ref="X25" si="87">ABS(P25-E25)</f>
        <v>24.135999999999999</v>
      </c>
      <c r="Z25" s="47"/>
      <c r="AA25" s="47"/>
      <c r="AB25" s="47"/>
      <c r="AC25" s="47"/>
      <c r="AD25" s="47"/>
      <c r="AE25" s="47"/>
    </row>
    <row r="26" spans="1:31" ht="21" customHeight="1" thickBot="1" x14ac:dyDescent="0.3">
      <c r="A26" s="163"/>
      <c r="B26" s="90"/>
      <c r="C26" s="95"/>
      <c r="D26" s="96"/>
      <c r="E26" s="92"/>
      <c r="F26" s="156"/>
      <c r="G26" s="88"/>
      <c r="H26" s="84"/>
      <c r="I26" s="86" t="str">
        <f t="shared" si="0"/>
        <v>0</v>
      </c>
      <c r="J26" s="84"/>
      <c r="K26" s="86" t="str">
        <f t="shared" si="0"/>
        <v>0</v>
      </c>
      <c r="L26" s="84"/>
      <c r="M26" s="86" t="str">
        <f t="shared" si="0"/>
        <v>0</v>
      </c>
      <c r="N26" s="84"/>
      <c r="O26" s="86" t="str">
        <f t="shared" si="0"/>
        <v>0</v>
      </c>
      <c r="P26" s="84"/>
      <c r="Q26" s="86" t="str">
        <f t="shared" si="0"/>
        <v>0</v>
      </c>
      <c r="T26" s="82"/>
      <c r="U26" s="82"/>
      <c r="V26" s="82"/>
      <c r="W26" s="82"/>
      <c r="X26" s="82"/>
      <c r="Z26" s="47"/>
      <c r="AA26" s="47"/>
      <c r="AB26" s="47"/>
      <c r="AC26" s="47"/>
      <c r="AD26" s="47"/>
      <c r="AE26" s="47"/>
    </row>
    <row r="27" spans="1:31" ht="21" customHeight="1" thickBot="1" x14ac:dyDescent="0.3">
      <c r="A27" s="158" t="s">
        <v>15</v>
      </c>
      <c r="B27" s="159"/>
      <c r="C27" s="159"/>
      <c r="D27" s="159"/>
      <c r="E27" s="159"/>
      <c r="F27" s="159"/>
      <c r="G27" s="9">
        <f>SUM(G7:G26)</f>
        <v>40</v>
      </c>
      <c r="H27" s="160">
        <f>SUM(I7:I26)</f>
        <v>0</v>
      </c>
      <c r="I27" s="161"/>
      <c r="J27" s="160">
        <f>SUM(K7:K26)</f>
        <v>0</v>
      </c>
      <c r="K27" s="161"/>
      <c r="L27" s="160">
        <f>SUM(M7:M26)</f>
        <v>0</v>
      </c>
      <c r="M27" s="161"/>
      <c r="N27" s="160">
        <f>SUM(O7:O26)</f>
        <v>0</v>
      </c>
      <c r="O27" s="161"/>
      <c r="P27" s="160">
        <f>SUM(Q7:Q26)</f>
        <v>0</v>
      </c>
      <c r="Q27" s="161"/>
      <c r="T27" s="21"/>
      <c r="V27" s="21"/>
      <c r="X27" s="21"/>
      <c r="Z27" s="21"/>
      <c r="AC27" s="21"/>
      <c r="AE27" s="21"/>
    </row>
    <row r="28" spans="1:31" ht="10.5" customHeight="1" thickBot="1" x14ac:dyDescent="0.3">
      <c r="A28" s="52"/>
      <c r="B28" s="6"/>
      <c r="C28" s="6"/>
      <c r="D28" s="6"/>
      <c r="E28" s="6"/>
      <c r="F28" s="6"/>
      <c r="G28" s="6"/>
      <c r="H28" s="7"/>
      <c r="I28" s="7"/>
      <c r="J28" s="7"/>
      <c r="K28" s="7"/>
      <c r="L28" s="7"/>
      <c r="M28" s="7"/>
      <c r="N28" s="7"/>
      <c r="O28" s="7"/>
      <c r="P28" s="7"/>
      <c r="Q28" s="7"/>
      <c r="T28" s="21"/>
      <c r="V28" s="21"/>
      <c r="X28" s="21"/>
      <c r="Z28" s="21"/>
      <c r="AC28" s="21"/>
      <c r="AE28" s="21"/>
    </row>
    <row r="29" spans="1:31" ht="21" customHeight="1" x14ac:dyDescent="0.25">
      <c r="A29" s="162" t="s">
        <v>16</v>
      </c>
      <c r="B29" s="166">
        <v>11</v>
      </c>
      <c r="C29" s="93" t="s">
        <v>12</v>
      </c>
      <c r="D29" s="94"/>
      <c r="E29" s="164">
        <v>11.51</v>
      </c>
      <c r="F29" s="168" t="s">
        <v>53</v>
      </c>
      <c r="G29" s="87">
        <v>4</v>
      </c>
      <c r="H29" s="83"/>
      <c r="I29" s="85" t="str">
        <f>IF(ISBLANK(H29),"",LOOKUP(T29,$Z$7:$Z$11,$AA$7:$AA$11))</f>
        <v/>
      </c>
      <c r="J29" s="83"/>
      <c r="K29" s="85" t="str">
        <f>IF(ISBLANK(J29),"",LOOKUP(U29,$Z$7:$Z$11,$AA$7:$AA$11))</f>
        <v/>
      </c>
      <c r="L29" s="83"/>
      <c r="M29" s="85" t="str">
        <f>IF(ISBLANK(L29),"",LOOKUP(V29,$Z$7:$Z$11,$AA$7:$AA$11))</f>
        <v/>
      </c>
      <c r="N29" s="83"/>
      <c r="O29" s="85" t="str">
        <f>IF(ISBLANK(N29),"",LOOKUP(W29,$Z$7:$Z$11,$AA$7:$AA$11))</f>
        <v/>
      </c>
      <c r="P29" s="83"/>
      <c r="Q29" s="85" t="str">
        <f>IF(ISBLANK(P29),"",LOOKUP(X29,$Z$7:$Z$11,$AA$7:$AA$11))</f>
        <v/>
      </c>
      <c r="T29" s="82">
        <f t="shared" ref="T29" si="88">ABS(H29-E29)</f>
        <v>11.51</v>
      </c>
      <c r="U29" s="82">
        <f>ABS(J29-E29)</f>
        <v>11.51</v>
      </c>
      <c r="V29" s="82">
        <f>ABS(L29-E29)</f>
        <v>11.51</v>
      </c>
      <c r="W29" s="82">
        <f>ABS(N29-E29)</f>
        <v>11.51</v>
      </c>
      <c r="X29" s="82">
        <f>ABS(P29-E29)</f>
        <v>11.51</v>
      </c>
      <c r="Z29" s="47"/>
      <c r="AA29" s="47"/>
      <c r="AB29" s="47"/>
      <c r="AC29" s="47"/>
      <c r="AD29" s="47"/>
      <c r="AE29" s="47"/>
    </row>
    <row r="30" spans="1:31" ht="21" customHeight="1" thickBot="1" x14ac:dyDescent="0.3">
      <c r="A30" s="163"/>
      <c r="B30" s="167"/>
      <c r="C30" s="109"/>
      <c r="D30" s="110"/>
      <c r="E30" s="165"/>
      <c r="F30" s="169"/>
      <c r="G30" s="88"/>
      <c r="H30" s="84"/>
      <c r="I30" s="86" t="str">
        <f t="shared" ref="I30:I54" si="89">IF(H30&lt;=200,"0",IF(AND(H30&gt;200,H30&lt;=250),"1",IF(AND(H30&gt;250,H30&lt;=300),"2","4")))</f>
        <v>0</v>
      </c>
      <c r="J30" s="84"/>
      <c r="K30" s="86" t="str">
        <f t="shared" ref="K30:K54" si="90">IF(J30&lt;=200,"0",IF(AND(J30&gt;200,J30&lt;=250),"1",IF(AND(J30&gt;250,J30&lt;=300),"2","4")))</f>
        <v>0</v>
      </c>
      <c r="L30" s="84"/>
      <c r="M30" s="86" t="str">
        <f t="shared" ref="M30:M54" si="91">IF(L30&lt;=200,"0",IF(AND(L30&gt;200,L30&lt;=250),"1",IF(AND(L30&gt;250,L30&lt;=300),"2","4")))</f>
        <v>0</v>
      </c>
      <c r="N30" s="84"/>
      <c r="O30" s="86" t="str">
        <f t="shared" ref="O30:O54" si="92">IF(N30&lt;=200,"0",IF(AND(N30&gt;200,N30&lt;=250),"1",IF(AND(N30&gt;250,N30&lt;=300),"2","4")))</f>
        <v>0</v>
      </c>
      <c r="P30" s="84"/>
      <c r="Q30" s="86" t="str">
        <f t="shared" ref="Q30:Q54" si="93">IF(P30&lt;=200,"0",IF(AND(P30&gt;200,P30&lt;=250),"1",IF(AND(P30&gt;250,P30&lt;=300),"2","4")))</f>
        <v>0</v>
      </c>
      <c r="T30" s="82"/>
      <c r="U30" s="82"/>
      <c r="V30" s="82"/>
      <c r="W30" s="82"/>
      <c r="X30" s="82"/>
      <c r="Z30" s="47"/>
      <c r="AA30" s="47"/>
      <c r="AB30" s="47"/>
      <c r="AC30" s="47"/>
      <c r="AD30" s="47"/>
      <c r="AE30" s="47"/>
    </row>
    <row r="31" spans="1:31" ht="21" customHeight="1" x14ac:dyDescent="0.25">
      <c r="A31" s="163"/>
      <c r="B31" s="89">
        <v>12</v>
      </c>
      <c r="C31" s="109"/>
      <c r="D31" s="110"/>
      <c r="E31" s="91">
        <v>16.510000000000002</v>
      </c>
      <c r="F31" s="169"/>
      <c r="G31" s="87">
        <v>4</v>
      </c>
      <c r="H31" s="83"/>
      <c r="I31" s="85" t="str">
        <f t="shared" ref="I31" si="94">IF(ISBLANK(H31),"",LOOKUP(T31,$Z$7:$Z$11,$AA$7:$AA$11))</f>
        <v/>
      </c>
      <c r="J31" s="83"/>
      <c r="K31" s="85" t="str">
        <f t="shared" ref="K31" si="95">IF(ISBLANK(J31),"",LOOKUP(U31,$Z$7:$Z$11,$AA$7:$AA$11))</f>
        <v/>
      </c>
      <c r="L31" s="83"/>
      <c r="M31" s="85" t="str">
        <f t="shared" ref="M31" si="96">IF(ISBLANK(L31),"",LOOKUP(V31,$Z$7:$Z$11,$AA$7:$AA$11))</f>
        <v/>
      </c>
      <c r="N31" s="83"/>
      <c r="O31" s="85" t="str">
        <f t="shared" ref="O31" si="97">IF(ISBLANK(N31),"",LOOKUP(W31,$Z$7:$Z$11,$AA$7:$AA$11))</f>
        <v/>
      </c>
      <c r="P31" s="83"/>
      <c r="Q31" s="85" t="str">
        <f t="shared" ref="Q31" si="98">IF(ISBLANK(P31),"",LOOKUP(X31,$Z$7:$Z$11,$AA$7:$AA$11))</f>
        <v/>
      </c>
      <c r="T31" s="82">
        <f t="shared" ref="T31" si="99">ABS(H31-E31)</f>
        <v>16.510000000000002</v>
      </c>
      <c r="U31" s="82">
        <f t="shared" ref="U31" si="100">ABS(J31-E31)</f>
        <v>16.510000000000002</v>
      </c>
      <c r="V31" s="82">
        <f t="shared" ref="V31" si="101">ABS(L31-E31)</f>
        <v>16.510000000000002</v>
      </c>
      <c r="W31" s="82">
        <f t="shared" ref="W31" si="102">ABS(N31-E31)</f>
        <v>16.510000000000002</v>
      </c>
      <c r="X31" s="82">
        <f t="shared" ref="X31" si="103">ABS(P31-E31)</f>
        <v>16.510000000000002</v>
      </c>
      <c r="Z31" s="47"/>
      <c r="AA31" s="47"/>
      <c r="AB31" s="47"/>
      <c r="AC31" s="47"/>
      <c r="AD31" s="47"/>
      <c r="AE31" s="47"/>
    </row>
    <row r="32" spans="1:31" ht="21" customHeight="1" thickBot="1" x14ac:dyDescent="0.3">
      <c r="A32" s="163"/>
      <c r="B32" s="90"/>
      <c r="C32" s="95"/>
      <c r="D32" s="96"/>
      <c r="E32" s="92"/>
      <c r="F32" s="169"/>
      <c r="G32" s="88"/>
      <c r="H32" s="84"/>
      <c r="I32" s="86" t="str">
        <f t="shared" si="89"/>
        <v>0</v>
      </c>
      <c r="J32" s="84"/>
      <c r="K32" s="86" t="str">
        <f t="shared" si="90"/>
        <v>0</v>
      </c>
      <c r="L32" s="84"/>
      <c r="M32" s="86" t="str">
        <f t="shared" si="91"/>
        <v>0</v>
      </c>
      <c r="N32" s="84"/>
      <c r="O32" s="86" t="str">
        <f t="shared" si="92"/>
        <v>0</v>
      </c>
      <c r="P32" s="84"/>
      <c r="Q32" s="86" t="str">
        <f t="shared" si="93"/>
        <v>0</v>
      </c>
      <c r="T32" s="82"/>
      <c r="U32" s="82"/>
      <c r="V32" s="82"/>
      <c r="W32" s="82"/>
      <c r="X32" s="82"/>
      <c r="Z32" s="47"/>
      <c r="AA32" s="47"/>
      <c r="AB32" s="47"/>
      <c r="AC32" s="47"/>
      <c r="AD32" s="47"/>
      <c r="AE32" s="47"/>
    </row>
    <row r="33" spans="1:31" ht="21" customHeight="1" x14ac:dyDescent="0.25">
      <c r="A33" s="163"/>
      <c r="B33" s="157">
        <v>13</v>
      </c>
      <c r="C33" s="91" t="s">
        <v>17</v>
      </c>
      <c r="D33" s="91" t="s">
        <v>122</v>
      </c>
      <c r="E33" s="91">
        <v>27.14</v>
      </c>
      <c r="F33" s="169"/>
      <c r="G33" s="87">
        <v>4</v>
      </c>
      <c r="H33" s="83"/>
      <c r="I33" s="85" t="str">
        <f t="shared" ref="I33" si="104">IF(ISBLANK(H33),"",LOOKUP(T33,$Z$7:$Z$11,$AA$7:$AA$11))</f>
        <v/>
      </c>
      <c r="J33" s="83"/>
      <c r="K33" s="85" t="str">
        <f t="shared" ref="K33" si="105">IF(ISBLANK(J33),"",LOOKUP(U33,$Z$7:$Z$11,$AA$7:$AA$11))</f>
        <v/>
      </c>
      <c r="L33" s="83"/>
      <c r="M33" s="85" t="str">
        <f t="shared" ref="M33" si="106">IF(ISBLANK(L33),"",LOOKUP(V33,$Z$7:$Z$11,$AA$7:$AA$11))</f>
        <v/>
      </c>
      <c r="N33" s="83"/>
      <c r="O33" s="85" t="str">
        <f t="shared" ref="O33" si="107">IF(ISBLANK(N33),"",LOOKUP(W33,$Z$7:$Z$11,$AA$7:$AA$11))</f>
        <v/>
      </c>
      <c r="P33" s="83"/>
      <c r="Q33" s="85" t="str">
        <f t="shared" ref="Q33" si="108">IF(ISBLANK(P33),"",LOOKUP(X33,$Z$7:$Z$11,$AA$7:$AA$11))</f>
        <v/>
      </c>
      <c r="T33" s="82">
        <f t="shared" ref="T33" si="109">ABS(H33-E33)</f>
        <v>27.14</v>
      </c>
      <c r="U33" s="82">
        <f t="shared" ref="U33" si="110">ABS(J33-E33)</f>
        <v>27.14</v>
      </c>
      <c r="V33" s="82">
        <f t="shared" ref="V33" si="111">ABS(L33-E33)</f>
        <v>27.14</v>
      </c>
      <c r="W33" s="82">
        <f t="shared" ref="W33" si="112">ABS(N33-E33)</f>
        <v>27.14</v>
      </c>
      <c r="X33" s="82">
        <f t="shared" ref="X33" si="113">ABS(P33-E33)</f>
        <v>27.14</v>
      </c>
      <c r="Z33" s="47"/>
      <c r="AA33" s="47"/>
      <c r="AB33" s="47"/>
      <c r="AC33" s="47"/>
      <c r="AD33" s="47"/>
      <c r="AE33" s="47"/>
    </row>
    <row r="34" spans="1:31" ht="21" customHeight="1" thickBot="1" x14ac:dyDescent="0.3">
      <c r="A34" s="163"/>
      <c r="B34" s="90"/>
      <c r="C34" s="111"/>
      <c r="D34" s="111"/>
      <c r="E34" s="92"/>
      <c r="F34" s="169"/>
      <c r="G34" s="88"/>
      <c r="H34" s="84"/>
      <c r="I34" s="86" t="str">
        <f t="shared" si="89"/>
        <v>0</v>
      </c>
      <c r="J34" s="84"/>
      <c r="K34" s="86" t="str">
        <f t="shared" si="90"/>
        <v>0</v>
      </c>
      <c r="L34" s="84"/>
      <c r="M34" s="86" t="str">
        <f t="shared" si="91"/>
        <v>0</v>
      </c>
      <c r="N34" s="84"/>
      <c r="O34" s="86" t="str">
        <f t="shared" si="92"/>
        <v>0</v>
      </c>
      <c r="P34" s="84"/>
      <c r="Q34" s="86" t="str">
        <f t="shared" si="93"/>
        <v>0</v>
      </c>
      <c r="T34" s="82"/>
      <c r="U34" s="82"/>
      <c r="V34" s="82"/>
      <c r="W34" s="82"/>
      <c r="X34" s="82"/>
      <c r="Z34" s="47"/>
      <c r="AA34" s="47"/>
      <c r="AB34" s="47"/>
      <c r="AC34" s="47"/>
      <c r="AD34" s="47"/>
      <c r="AE34" s="47"/>
    </row>
    <row r="35" spans="1:31" ht="21" customHeight="1" x14ac:dyDescent="0.25">
      <c r="A35" s="163"/>
      <c r="B35" s="157">
        <v>14</v>
      </c>
      <c r="C35" s="111"/>
      <c r="D35" s="111"/>
      <c r="E35" s="91">
        <v>7.04</v>
      </c>
      <c r="F35" s="169"/>
      <c r="G35" s="87">
        <v>4</v>
      </c>
      <c r="H35" s="83"/>
      <c r="I35" s="85" t="str">
        <f t="shared" ref="I35" si="114">IF(ISBLANK(H35),"",LOOKUP(T35,$Z$7:$Z$11,$AA$7:$AA$11))</f>
        <v/>
      </c>
      <c r="J35" s="83"/>
      <c r="K35" s="85" t="str">
        <f t="shared" ref="K35" si="115">IF(ISBLANK(J35),"",LOOKUP(U35,$Z$7:$Z$11,$AA$7:$AA$11))</f>
        <v/>
      </c>
      <c r="L35" s="83"/>
      <c r="M35" s="85" t="str">
        <f t="shared" ref="M35" si="116">IF(ISBLANK(L35),"",LOOKUP(V35,$Z$7:$Z$11,$AA$7:$AA$11))</f>
        <v/>
      </c>
      <c r="N35" s="83"/>
      <c r="O35" s="85" t="str">
        <f t="shared" ref="O35" si="117">IF(ISBLANK(N35),"",LOOKUP(W35,$Z$7:$Z$11,$AA$7:$AA$11))</f>
        <v/>
      </c>
      <c r="P35" s="83"/>
      <c r="Q35" s="85" t="str">
        <f t="shared" ref="Q35" si="118">IF(ISBLANK(P35),"",LOOKUP(X35,$Z$7:$Z$11,$AA$7:$AA$11))</f>
        <v/>
      </c>
      <c r="T35" s="82">
        <f t="shared" ref="T35" si="119">ABS(H35-E35)</f>
        <v>7.04</v>
      </c>
      <c r="U35" s="82">
        <f t="shared" ref="U35" si="120">ABS(J35-E35)</f>
        <v>7.04</v>
      </c>
      <c r="V35" s="82">
        <f t="shared" ref="V35" si="121">ABS(L35-E35)</f>
        <v>7.04</v>
      </c>
      <c r="W35" s="82">
        <f t="shared" ref="W35" si="122">ABS(N35-E35)</f>
        <v>7.04</v>
      </c>
      <c r="X35" s="82">
        <f t="shared" ref="X35" si="123">ABS(P35-E35)</f>
        <v>7.04</v>
      </c>
      <c r="Z35" s="47"/>
      <c r="AA35" s="47"/>
      <c r="AB35" s="47"/>
      <c r="AC35" s="47"/>
      <c r="AD35" s="47"/>
      <c r="AE35" s="47"/>
    </row>
    <row r="36" spans="1:31" ht="21" customHeight="1" thickBot="1" x14ac:dyDescent="0.3">
      <c r="A36" s="163"/>
      <c r="B36" s="90"/>
      <c r="C36" s="111"/>
      <c r="D36" s="111"/>
      <c r="E36" s="92"/>
      <c r="F36" s="169"/>
      <c r="G36" s="88"/>
      <c r="H36" s="84"/>
      <c r="I36" s="86" t="str">
        <f t="shared" si="89"/>
        <v>0</v>
      </c>
      <c r="J36" s="84"/>
      <c r="K36" s="86" t="str">
        <f t="shared" si="90"/>
        <v>0</v>
      </c>
      <c r="L36" s="84"/>
      <c r="M36" s="86" t="str">
        <f t="shared" si="91"/>
        <v>0</v>
      </c>
      <c r="N36" s="84"/>
      <c r="O36" s="86" t="str">
        <f t="shared" si="92"/>
        <v>0</v>
      </c>
      <c r="P36" s="84"/>
      <c r="Q36" s="86" t="str">
        <f t="shared" si="93"/>
        <v>0</v>
      </c>
      <c r="T36" s="82"/>
      <c r="U36" s="82"/>
      <c r="V36" s="82"/>
      <c r="W36" s="82"/>
      <c r="X36" s="82"/>
      <c r="Z36" s="47"/>
      <c r="AA36" s="47"/>
      <c r="AB36" s="47"/>
      <c r="AC36" s="47"/>
      <c r="AD36" s="47"/>
      <c r="AE36" s="47"/>
    </row>
    <row r="37" spans="1:31" ht="21" customHeight="1" x14ac:dyDescent="0.25">
      <c r="A37" s="163"/>
      <c r="B37" s="89">
        <v>15</v>
      </c>
      <c r="C37" s="111"/>
      <c r="D37" s="111"/>
      <c r="E37" s="91">
        <v>13.07</v>
      </c>
      <c r="F37" s="169"/>
      <c r="G37" s="87">
        <v>4</v>
      </c>
      <c r="H37" s="83"/>
      <c r="I37" s="85" t="str">
        <f t="shared" ref="I37" si="124">IF(ISBLANK(H37),"",LOOKUP(T37,$Z$7:$Z$11,$AA$7:$AA$11))</f>
        <v/>
      </c>
      <c r="J37" s="83"/>
      <c r="K37" s="85" t="str">
        <f t="shared" ref="K37" si="125">IF(ISBLANK(J37),"",LOOKUP(U37,$Z$7:$Z$11,$AA$7:$AA$11))</f>
        <v/>
      </c>
      <c r="L37" s="83"/>
      <c r="M37" s="85" t="str">
        <f t="shared" ref="M37" si="126">IF(ISBLANK(L37),"",LOOKUP(V37,$Z$7:$Z$11,$AA$7:$AA$11))</f>
        <v/>
      </c>
      <c r="N37" s="83"/>
      <c r="O37" s="85" t="str">
        <f t="shared" ref="O37" si="127">IF(ISBLANK(N37),"",LOOKUP(W37,$Z$7:$Z$11,$AA$7:$AA$11))</f>
        <v/>
      </c>
      <c r="P37" s="83"/>
      <c r="Q37" s="85" t="str">
        <f t="shared" ref="Q37" si="128">IF(ISBLANK(P37),"",LOOKUP(X37,$Z$7:$Z$11,$AA$7:$AA$11))</f>
        <v/>
      </c>
      <c r="T37" s="82">
        <f t="shared" ref="T37" si="129">ABS(H37-E37)</f>
        <v>13.07</v>
      </c>
      <c r="U37" s="82">
        <f t="shared" ref="U37" si="130">ABS(J37-E37)</f>
        <v>13.07</v>
      </c>
      <c r="V37" s="82">
        <f t="shared" ref="V37" si="131">ABS(L37-E37)</f>
        <v>13.07</v>
      </c>
      <c r="W37" s="82">
        <f t="shared" ref="W37" si="132">ABS(N37-E37)</f>
        <v>13.07</v>
      </c>
      <c r="X37" s="82">
        <f t="shared" ref="X37" si="133">ABS(P37-E37)</f>
        <v>13.07</v>
      </c>
      <c r="Z37" s="47"/>
      <c r="AA37" s="47"/>
      <c r="AB37" s="47"/>
      <c r="AC37" s="47"/>
      <c r="AD37" s="47"/>
      <c r="AE37" s="47"/>
    </row>
    <row r="38" spans="1:31" ht="21" customHeight="1" thickBot="1" x14ac:dyDescent="0.3">
      <c r="A38" s="163"/>
      <c r="B38" s="90"/>
      <c r="C38" s="111"/>
      <c r="D38" s="111"/>
      <c r="E38" s="111"/>
      <c r="F38" s="169"/>
      <c r="G38" s="171"/>
      <c r="H38" s="84"/>
      <c r="I38" s="86" t="str">
        <f t="shared" si="89"/>
        <v>0</v>
      </c>
      <c r="J38" s="84"/>
      <c r="K38" s="86" t="str">
        <f t="shared" si="90"/>
        <v>0</v>
      </c>
      <c r="L38" s="84"/>
      <c r="M38" s="86" t="str">
        <f t="shared" si="91"/>
        <v>0</v>
      </c>
      <c r="N38" s="84"/>
      <c r="O38" s="86" t="str">
        <f t="shared" si="92"/>
        <v>0</v>
      </c>
      <c r="P38" s="84"/>
      <c r="Q38" s="86" t="str">
        <f t="shared" si="93"/>
        <v>0</v>
      </c>
      <c r="T38" s="82"/>
      <c r="U38" s="82"/>
      <c r="V38" s="82"/>
      <c r="W38" s="82"/>
      <c r="X38" s="82"/>
      <c r="Z38" s="47"/>
      <c r="AA38" s="47"/>
      <c r="AB38" s="47"/>
      <c r="AC38" s="47"/>
      <c r="AD38" s="47"/>
      <c r="AE38" s="47"/>
    </row>
    <row r="39" spans="1:31" ht="21" customHeight="1" x14ac:dyDescent="0.25">
      <c r="A39" s="163"/>
      <c r="B39" s="89">
        <v>16</v>
      </c>
      <c r="C39" s="111"/>
      <c r="D39" s="111"/>
      <c r="E39" s="91">
        <v>12.06</v>
      </c>
      <c r="F39" s="169"/>
      <c r="G39" s="87">
        <v>4</v>
      </c>
      <c r="H39" s="83"/>
      <c r="I39" s="85" t="str">
        <f t="shared" ref="I39" si="134">IF(ISBLANK(H39),"",LOOKUP(T39,$Z$7:$Z$11,$AA$7:$AA$11))</f>
        <v/>
      </c>
      <c r="J39" s="83"/>
      <c r="K39" s="85" t="str">
        <f t="shared" ref="K39" si="135">IF(ISBLANK(J39),"",LOOKUP(U39,$Z$7:$Z$11,$AA$7:$AA$11))</f>
        <v/>
      </c>
      <c r="L39" s="83"/>
      <c r="M39" s="85" t="str">
        <f t="shared" ref="M39" si="136">IF(ISBLANK(L39),"",LOOKUP(V39,$Z$7:$Z$11,$AA$7:$AA$11))</f>
        <v/>
      </c>
      <c r="N39" s="83"/>
      <c r="O39" s="85" t="str">
        <f t="shared" ref="O39" si="137">IF(ISBLANK(N39),"",LOOKUP(W39,$Z$7:$Z$11,$AA$7:$AA$11))</f>
        <v/>
      </c>
      <c r="P39" s="83"/>
      <c r="Q39" s="85" t="str">
        <f t="shared" ref="Q39" si="138">IF(ISBLANK(P39),"",LOOKUP(X39,$Z$7:$Z$11,$AA$7:$AA$11))</f>
        <v/>
      </c>
      <c r="T39" s="82">
        <f t="shared" ref="T39" si="139">ABS(H39-E39)</f>
        <v>12.06</v>
      </c>
      <c r="U39" s="82">
        <f t="shared" ref="U39" si="140">ABS(J39-E39)</f>
        <v>12.06</v>
      </c>
      <c r="V39" s="82">
        <f t="shared" ref="V39" si="141">ABS(L39-E39)</f>
        <v>12.06</v>
      </c>
      <c r="W39" s="82">
        <f t="shared" ref="W39" si="142">ABS(N39-E39)</f>
        <v>12.06</v>
      </c>
      <c r="X39" s="82">
        <f t="shared" ref="X39" si="143">ABS(P39-E39)</f>
        <v>12.06</v>
      </c>
      <c r="Z39" s="47"/>
      <c r="AA39" s="47"/>
      <c r="AB39" s="47"/>
      <c r="AC39" s="47"/>
      <c r="AD39" s="47"/>
      <c r="AE39" s="47"/>
    </row>
    <row r="40" spans="1:31" ht="21" customHeight="1" thickBot="1" x14ac:dyDescent="0.3">
      <c r="A40" s="163"/>
      <c r="B40" s="90"/>
      <c r="C40" s="111"/>
      <c r="D40" s="111"/>
      <c r="E40" s="92"/>
      <c r="F40" s="169"/>
      <c r="G40" s="88"/>
      <c r="H40" s="84"/>
      <c r="I40" s="86" t="str">
        <f t="shared" si="89"/>
        <v>0</v>
      </c>
      <c r="J40" s="84"/>
      <c r="K40" s="86" t="str">
        <f t="shared" si="90"/>
        <v>0</v>
      </c>
      <c r="L40" s="84"/>
      <c r="M40" s="86" t="str">
        <f t="shared" si="91"/>
        <v>0</v>
      </c>
      <c r="N40" s="84"/>
      <c r="O40" s="86" t="str">
        <f t="shared" si="92"/>
        <v>0</v>
      </c>
      <c r="P40" s="84"/>
      <c r="Q40" s="86" t="str">
        <f t="shared" si="93"/>
        <v>0</v>
      </c>
      <c r="T40" s="82"/>
      <c r="U40" s="82"/>
      <c r="V40" s="82"/>
      <c r="W40" s="82"/>
      <c r="X40" s="82"/>
      <c r="Z40" s="47"/>
      <c r="AA40" s="47"/>
      <c r="AB40" s="47"/>
      <c r="AC40" s="47"/>
      <c r="AD40" s="47"/>
      <c r="AE40" s="47"/>
    </row>
    <row r="41" spans="1:31" ht="21" customHeight="1" x14ac:dyDescent="0.25">
      <c r="A41" s="163"/>
      <c r="B41" s="89">
        <v>17</v>
      </c>
      <c r="C41" s="111"/>
      <c r="D41" s="91" t="s">
        <v>120</v>
      </c>
      <c r="E41" s="164">
        <v>27.14</v>
      </c>
      <c r="F41" s="169"/>
      <c r="G41" s="87">
        <v>4</v>
      </c>
      <c r="H41" s="83"/>
      <c r="I41" s="85" t="str">
        <f t="shared" ref="I41" si="144">IF(ISBLANK(H41),"",LOOKUP(T41,$Z$7:$Z$11,$AA$7:$AA$11))</f>
        <v/>
      </c>
      <c r="J41" s="83"/>
      <c r="K41" s="85" t="str">
        <f t="shared" ref="K41" si="145">IF(ISBLANK(J41),"",LOOKUP(U41,$Z$7:$Z$11,$AA$7:$AA$11))</f>
        <v/>
      </c>
      <c r="L41" s="83"/>
      <c r="M41" s="85" t="str">
        <f t="shared" ref="M41" si="146">IF(ISBLANK(L41),"",LOOKUP(V41,$Z$7:$Z$11,$AA$7:$AA$11))</f>
        <v/>
      </c>
      <c r="N41" s="83"/>
      <c r="O41" s="85" t="str">
        <f t="shared" ref="O41" si="147">IF(ISBLANK(N41),"",LOOKUP(W41,$Z$7:$Z$11,$AA$7:$AA$11))</f>
        <v/>
      </c>
      <c r="P41" s="83"/>
      <c r="Q41" s="85" t="str">
        <f t="shared" ref="Q41" si="148">IF(ISBLANK(P41),"",LOOKUP(X41,$Z$7:$Z$11,$AA$7:$AA$11))</f>
        <v/>
      </c>
      <c r="T41" s="82">
        <f t="shared" ref="T41" si="149">ABS(H41-E41)</f>
        <v>27.14</v>
      </c>
      <c r="U41" s="82">
        <f t="shared" ref="U41" si="150">ABS(J41-E41)</f>
        <v>27.14</v>
      </c>
      <c r="V41" s="82">
        <f t="shared" ref="V41" si="151">ABS(L41-E41)</f>
        <v>27.14</v>
      </c>
      <c r="W41" s="82">
        <f t="shared" ref="W41" si="152">ABS(N41-E41)</f>
        <v>27.14</v>
      </c>
      <c r="X41" s="82">
        <f t="shared" ref="X41" si="153">ABS(P41-E41)</f>
        <v>27.14</v>
      </c>
      <c r="Z41" s="47"/>
      <c r="AA41" s="47"/>
      <c r="AB41" s="47"/>
      <c r="AC41" s="47"/>
      <c r="AD41" s="47"/>
      <c r="AE41" s="47"/>
    </row>
    <row r="42" spans="1:31" ht="21" customHeight="1" thickBot="1" x14ac:dyDescent="0.3">
      <c r="A42" s="163"/>
      <c r="B42" s="90"/>
      <c r="C42" s="111"/>
      <c r="D42" s="111"/>
      <c r="E42" s="165"/>
      <c r="F42" s="169"/>
      <c r="G42" s="88"/>
      <c r="H42" s="84"/>
      <c r="I42" s="86" t="str">
        <f t="shared" si="89"/>
        <v>0</v>
      </c>
      <c r="J42" s="84"/>
      <c r="K42" s="86" t="str">
        <f t="shared" si="90"/>
        <v>0</v>
      </c>
      <c r="L42" s="84"/>
      <c r="M42" s="86" t="str">
        <f t="shared" si="91"/>
        <v>0</v>
      </c>
      <c r="N42" s="84"/>
      <c r="O42" s="86" t="str">
        <f t="shared" si="92"/>
        <v>0</v>
      </c>
      <c r="P42" s="84"/>
      <c r="Q42" s="86" t="str">
        <f t="shared" si="93"/>
        <v>0</v>
      </c>
      <c r="T42" s="82"/>
      <c r="U42" s="82"/>
      <c r="V42" s="82"/>
      <c r="W42" s="82"/>
      <c r="X42" s="82"/>
      <c r="Z42" s="47"/>
      <c r="AA42" s="47"/>
      <c r="AB42" s="47"/>
      <c r="AC42" s="47"/>
      <c r="AD42" s="47"/>
      <c r="AE42" s="47"/>
    </row>
    <row r="43" spans="1:31" ht="21" customHeight="1" x14ac:dyDescent="0.25">
      <c r="A43" s="163"/>
      <c r="B43" s="89">
        <v>18</v>
      </c>
      <c r="C43" s="111"/>
      <c r="D43" s="111"/>
      <c r="E43" s="105">
        <v>21.11</v>
      </c>
      <c r="F43" s="169"/>
      <c r="G43" s="87">
        <v>4</v>
      </c>
      <c r="H43" s="83"/>
      <c r="I43" s="85" t="str">
        <f t="shared" ref="I43" si="154">IF(ISBLANK(H43),"",LOOKUP(T43,$Z$7:$Z$11,$AA$7:$AA$11))</f>
        <v/>
      </c>
      <c r="J43" s="83"/>
      <c r="K43" s="85" t="str">
        <f t="shared" ref="K43" si="155">IF(ISBLANK(J43),"",LOOKUP(U43,$Z$7:$Z$11,$AA$7:$AA$11))</f>
        <v/>
      </c>
      <c r="L43" s="83"/>
      <c r="M43" s="85" t="str">
        <f t="shared" ref="M43" si="156">IF(ISBLANK(L43),"",LOOKUP(V43,$Z$7:$Z$11,$AA$7:$AA$11))</f>
        <v/>
      </c>
      <c r="N43" s="83"/>
      <c r="O43" s="85" t="str">
        <f t="shared" ref="O43" si="157">IF(ISBLANK(N43),"",LOOKUP(W43,$Z$7:$Z$11,$AA$7:$AA$11))</f>
        <v/>
      </c>
      <c r="P43" s="83"/>
      <c r="Q43" s="85" t="str">
        <f t="shared" ref="Q43" si="158">IF(ISBLANK(P43),"",LOOKUP(X43,$Z$7:$Z$11,$AA$7:$AA$11))</f>
        <v/>
      </c>
      <c r="T43" s="82">
        <f t="shared" ref="T43" si="159">ABS(H43-E43)</f>
        <v>21.11</v>
      </c>
      <c r="U43" s="82">
        <f t="shared" ref="U43" si="160">ABS(J43-E43)</f>
        <v>21.11</v>
      </c>
      <c r="V43" s="82">
        <f t="shared" ref="V43" si="161">ABS(L43-E43)</f>
        <v>21.11</v>
      </c>
      <c r="W43" s="82">
        <f t="shared" ref="W43" si="162">ABS(N43-E43)</f>
        <v>21.11</v>
      </c>
      <c r="X43" s="82">
        <f t="shared" ref="X43" si="163">ABS(P43-E43)</f>
        <v>21.11</v>
      </c>
      <c r="Z43" s="47"/>
      <c r="AA43" s="47"/>
      <c r="AB43" s="47"/>
      <c r="AC43" s="47"/>
      <c r="AD43" s="47"/>
      <c r="AE43" s="47"/>
    </row>
    <row r="44" spans="1:31" ht="21" customHeight="1" thickBot="1" x14ac:dyDescent="0.3">
      <c r="A44" s="163"/>
      <c r="B44" s="90"/>
      <c r="C44" s="111"/>
      <c r="D44" s="111"/>
      <c r="E44" s="106"/>
      <c r="F44" s="169"/>
      <c r="G44" s="88"/>
      <c r="H44" s="84"/>
      <c r="I44" s="86" t="str">
        <f t="shared" ref="I44" si="164">IF(H44&lt;=200,"0",IF(AND(H44&gt;200,H44&lt;=250),"1",IF(AND(H44&gt;250,H44&lt;=300),"2","4")))</f>
        <v>0</v>
      </c>
      <c r="J44" s="84"/>
      <c r="K44" s="86" t="str">
        <f t="shared" ref="K44" si="165">IF(J44&lt;=200,"0",IF(AND(J44&gt;200,J44&lt;=250),"1",IF(AND(J44&gt;250,J44&lt;=300),"2","4")))</f>
        <v>0</v>
      </c>
      <c r="L44" s="84"/>
      <c r="M44" s="86" t="str">
        <f t="shared" ref="M44" si="166">IF(L44&lt;=200,"0",IF(AND(L44&gt;200,L44&lt;=250),"1",IF(AND(L44&gt;250,L44&lt;=300),"2","4")))</f>
        <v>0</v>
      </c>
      <c r="N44" s="84"/>
      <c r="O44" s="86" t="str">
        <f t="shared" ref="O44" si="167">IF(N44&lt;=200,"0",IF(AND(N44&gt;200,N44&lt;=250),"1",IF(AND(N44&gt;250,N44&lt;=300),"2","4")))</f>
        <v>0</v>
      </c>
      <c r="P44" s="84"/>
      <c r="Q44" s="86" t="str">
        <f t="shared" ref="Q44" si="168">IF(P44&lt;=200,"0",IF(AND(P44&gt;200,P44&lt;=250),"1",IF(AND(P44&gt;250,P44&lt;=300),"2","4")))</f>
        <v>0</v>
      </c>
      <c r="T44" s="82"/>
      <c r="U44" s="82"/>
      <c r="V44" s="82"/>
      <c r="W44" s="82"/>
      <c r="X44" s="82"/>
      <c r="Z44" s="47"/>
      <c r="AA44" s="47"/>
      <c r="AB44" s="47"/>
      <c r="AC44" s="47"/>
      <c r="AD44" s="47"/>
      <c r="AE44" s="47"/>
    </row>
    <row r="45" spans="1:31" ht="21" customHeight="1" x14ac:dyDescent="0.25">
      <c r="A45" s="163"/>
      <c r="B45" s="89">
        <v>18</v>
      </c>
      <c r="C45" s="111"/>
      <c r="D45" s="111"/>
      <c r="E45" s="91">
        <v>6.03</v>
      </c>
      <c r="F45" s="169"/>
      <c r="G45" s="87">
        <v>4</v>
      </c>
      <c r="H45" s="83"/>
      <c r="I45" s="85" t="str">
        <f t="shared" ref="I45" si="169">IF(ISBLANK(H45),"",LOOKUP(T45,$Z$7:$Z$11,$AA$7:$AA$11))</f>
        <v/>
      </c>
      <c r="J45" s="83"/>
      <c r="K45" s="85" t="str">
        <f t="shared" ref="K45" si="170">IF(ISBLANK(J45),"",LOOKUP(U45,$Z$7:$Z$11,$AA$7:$AA$11))</f>
        <v/>
      </c>
      <c r="L45" s="83"/>
      <c r="M45" s="85" t="str">
        <f t="shared" ref="M45" si="171">IF(ISBLANK(L45),"",LOOKUP(V45,$Z$7:$Z$11,$AA$7:$AA$11))</f>
        <v/>
      </c>
      <c r="N45" s="83"/>
      <c r="O45" s="85" t="str">
        <f t="shared" ref="O45" si="172">IF(ISBLANK(N45),"",LOOKUP(W45,$Z$7:$Z$11,$AA$7:$AA$11))</f>
        <v/>
      </c>
      <c r="P45" s="83"/>
      <c r="Q45" s="85" t="str">
        <f t="shared" ref="Q45" si="173">IF(ISBLANK(P45),"",LOOKUP(X45,$Z$7:$Z$11,$AA$7:$AA$11))</f>
        <v/>
      </c>
      <c r="T45" s="82">
        <f t="shared" ref="T45" si="174">ABS(H45-E45)</f>
        <v>6.03</v>
      </c>
      <c r="U45" s="82">
        <f t="shared" ref="U45" si="175">ABS(J45-E45)</f>
        <v>6.03</v>
      </c>
      <c r="V45" s="82">
        <f t="shared" ref="V45" si="176">ABS(L45-E45)</f>
        <v>6.03</v>
      </c>
      <c r="W45" s="82">
        <f t="shared" ref="W45" si="177">ABS(N45-E45)</f>
        <v>6.03</v>
      </c>
      <c r="X45" s="82">
        <f t="shared" ref="X45" si="178">ABS(P45-E45)</f>
        <v>6.03</v>
      </c>
      <c r="Z45" s="47"/>
      <c r="AA45" s="47"/>
      <c r="AB45" s="47"/>
      <c r="AC45" s="47"/>
      <c r="AD45" s="47"/>
      <c r="AE45" s="47"/>
    </row>
    <row r="46" spans="1:31" ht="21" customHeight="1" thickBot="1" x14ac:dyDescent="0.3">
      <c r="A46" s="163"/>
      <c r="B46" s="90"/>
      <c r="C46" s="111"/>
      <c r="D46" s="111"/>
      <c r="E46" s="92"/>
      <c r="F46" s="169"/>
      <c r="G46" s="88"/>
      <c r="H46" s="84"/>
      <c r="I46" s="86" t="str">
        <f t="shared" si="89"/>
        <v>0</v>
      </c>
      <c r="J46" s="84"/>
      <c r="K46" s="86" t="str">
        <f t="shared" si="90"/>
        <v>0</v>
      </c>
      <c r="L46" s="84"/>
      <c r="M46" s="86" t="str">
        <f t="shared" si="91"/>
        <v>0</v>
      </c>
      <c r="N46" s="84"/>
      <c r="O46" s="86" t="str">
        <f t="shared" si="92"/>
        <v>0</v>
      </c>
      <c r="P46" s="84"/>
      <c r="Q46" s="86" t="str">
        <f t="shared" si="93"/>
        <v>0</v>
      </c>
      <c r="T46" s="82"/>
      <c r="U46" s="82"/>
      <c r="V46" s="82"/>
      <c r="W46" s="82"/>
      <c r="X46" s="82"/>
      <c r="Z46" s="47"/>
      <c r="AA46" s="47"/>
      <c r="AB46" s="47"/>
      <c r="AC46" s="47"/>
      <c r="AD46" s="47"/>
      <c r="AE46" s="47"/>
    </row>
    <row r="47" spans="1:31" ht="21" customHeight="1" x14ac:dyDescent="0.25">
      <c r="A47" s="163"/>
      <c r="B47" s="89">
        <v>19</v>
      </c>
      <c r="C47" s="111"/>
      <c r="D47" s="111"/>
      <c r="E47" s="91">
        <v>12.06</v>
      </c>
      <c r="F47" s="169"/>
      <c r="G47" s="87">
        <v>4</v>
      </c>
      <c r="H47" s="83"/>
      <c r="I47" s="85" t="str">
        <f t="shared" ref="I47" si="179">IF(ISBLANK(H47),"",LOOKUP(T47,$Z$7:$Z$11,$AA$7:$AA$11))</f>
        <v/>
      </c>
      <c r="J47" s="83"/>
      <c r="K47" s="85" t="str">
        <f t="shared" ref="K47" si="180">IF(ISBLANK(J47),"",LOOKUP(U47,$Z$7:$Z$11,$AA$7:$AA$11))</f>
        <v/>
      </c>
      <c r="L47" s="83"/>
      <c r="M47" s="85" t="str">
        <f t="shared" ref="M47" si="181">IF(ISBLANK(L47),"",LOOKUP(V47,$Z$7:$Z$11,$AA$7:$AA$11))</f>
        <v/>
      </c>
      <c r="N47" s="83"/>
      <c r="O47" s="85" t="str">
        <f t="shared" ref="O47" si="182">IF(ISBLANK(N47),"",LOOKUP(W47,$Z$7:$Z$11,$AA$7:$AA$11))</f>
        <v/>
      </c>
      <c r="P47" s="83"/>
      <c r="Q47" s="85" t="str">
        <f t="shared" ref="Q47" si="183">IF(ISBLANK(P47),"",LOOKUP(X47,$Z$7:$Z$11,$AA$7:$AA$11))</f>
        <v/>
      </c>
      <c r="T47" s="82">
        <f t="shared" ref="T47" si="184">ABS(H47-E47)</f>
        <v>12.06</v>
      </c>
      <c r="U47" s="82">
        <f t="shared" ref="U47" si="185">ABS(J47-E47)</f>
        <v>12.06</v>
      </c>
      <c r="V47" s="82">
        <f t="shared" ref="V47" si="186">ABS(L47-E47)</f>
        <v>12.06</v>
      </c>
      <c r="W47" s="82">
        <f t="shared" ref="W47" si="187">ABS(N47-E47)</f>
        <v>12.06</v>
      </c>
      <c r="X47" s="82">
        <f t="shared" ref="X47" si="188">ABS(P47-E47)</f>
        <v>12.06</v>
      </c>
      <c r="Z47" s="47"/>
      <c r="AA47" s="47"/>
      <c r="AB47" s="47"/>
      <c r="AC47" s="47"/>
      <c r="AD47" s="47"/>
      <c r="AE47" s="47"/>
    </row>
    <row r="48" spans="1:31" ht="21" customHeight="1" thickBot="1" x14ac:dyDescent="0.3">
      <c r="A48" s="163"/>
      <c r="B48" s="90"/>
      <c r="C48" s="111"/>
      <c r="D48" s="92"/>
      <c r="E48" s="92"/>
      <c r="F48" s="169"/>
      <c r="G48" s="88"/>
      <c r="H48" s="84"/>
      <c r="I48" s="86" t="str">
        <f t="shared" si="89"/>
        <v>0</v>
      </c>
      <c r="J48" s="84"/>
      <c r="K48" s="86" t="str">
        <f t="shared" si="90"/>
        <v>0</v>
      </c>
      <c r="L48" s="84"/>
      <c r="M48" s="86" t="str">
        <f t="shared" si="91"/>
        <v>0</v>
      </c>
      <c r="N48" s="84"/>
      <c r="O48" s="86" t="str">
        <f t="shared" si="92"/>
        <v>0</v>
      </c>
      <c r="P48" s="84"/>
      <c r="Q48" s="86" t="str">
        <f t="shared" si="93"/>
        <v>0</v>
      </c>
      <c r="T48" s="82"/>
      <c r="U48" s="82"/>
      <c r="V48" s="82"/>
      <c r="W48" s="82"/>
      <c r="X48" s="82"/>
      <c r="Z48" s="47"/>
      <c r="AA48" s="47"/>
      <c r="AB48" s="47"/>
      <c r="AC48" s="47"/>
      <c r="AD48" s="47"/>
      <c r="AE48" s="47"/>
    </row>
    <row r="49" spans="1:31" ht="21" customHeight="1" x14ac:dyDescent="0.25">
      <c r="A49" s="163"/>
      <c r="B49" s="89">
        <v>20</v>
      </c>
      <c r="C49" s="111"/>
      <c r="D49" s="91" t="s">
        <v>123</v>
      </c>
      <c r="E49" s="91">
        <v>6</v>
      </c>
      <c r="F49" s="169"/>
      <c r="G49" s="87">
        <v>4</v>
      </c>
      <c r="H49" s="83"/>
      <c r="I49" s="85" t="str">
        <f t="shared" ref="I49" si="189">IF(ISBLANK(H49),"",LOOKUP(T49,$Z$7:$Z$11,$AA$7:$AA$11))</f>
        <v/>
      </c>
      <c r="J49" s="83"/>
      <c r="K49" s="85" t="str">
        <f t="shared" ref="K49:K53" si="190">IF(ISBLANK(J49),"",LOOKUP(U49,$Z$7:$Z$11,$AA$7:$AA$11))</f>
        <v/>
      </c>
      <c r="L49" s="83"/>
      <c r="M49" s="85" t="str">
        <f t="shared" ref="M49" si="191">IF(ISBLANK(L49),"",LOOKUP(V49,$Z$7:$Z$11,$AA$7:$AA$11))</f>
        <v/>
      </c>
      <c r="N49" s="83"/>
      <c r="O49" s="85" t="str">
        <f t="shared" ref="O49" si="192">IF(ISBLANK(N49),"",LOOKUP(W49,$Z$7:$Z$11,$AA$7:$AA$11))</f>
        <v/>
      </c>
      <c r="P49" s="83"/>
      <c r="Q49" s="85" t="str">
        <f t="shared" ref="Q49" si="193">IF(ISBLANK(P49),"",LOOKUP(X49,$Z$7:$Z$11,$AA$7:$AA$11))</f>
        <v/>
      </c>
      <c r="T49" s="82">
        <f t="shared" ref="T49" si="194">ABS(H49-E49)</f>
        <v>6</v>
      </c>
      <c r="U49" s="82">
        <f t="shared" ref="U49" si="195">ABS(J49-E49)</f>
        <v>6</v>
      </c>
      <c r="V49" s="82">
        <f t="shared" ref="V49" si="196">ABS(L49-E49)</f>
        <v>6</v>
      </c>
      <c r="W49" s="82">
        <f t="shared" ref="W49" si="197">ABS(N49-E49)</f>
        <v>6</v>
      </c>
      <c r="X49" s="82">
        <f t="shared" ref="X49" si="198">ABS(P49-E49)</f>
        <v>6</v>
      </c>
      <c r="Z49" s="47"/>
      <c r="AA49" s="47"/>
      <c r="AB49" s="47"/>
      <c r="AC49" s="47"/>
      <c r="AD49" s="47"/>
      <c r="AE49" s="47"/>
    </row>
    <row r="50" spans="1:31" ht="21" customHeight="1" thickBot="1" x14ac:dyDescent="0.3">
      <c r="A50" s="163"/>
      <c r="B50" s="90"/>
      <c r="C50" s="111"/>
      <c r="D50" s="111"/>
      <c r="E50" s="111"/>
      <c r="F50" s="169"/>
      <c r="G50" s="171"/>
      <c r="H50" s="84"/>
      <c r="I50" s="86" t="str">
        <f t="shared" si="89"/>
        <v>0</v>
      </c>
      <c r="J50" s="84"/>
      <c r="K50" s="86" t="str">
        <f t="shared" si="90"/>
        <v>0</v>
      </c>
      <c r="L50" s="84"/>
      <c r="M50" s="86" t="str">
        <f t="shared" si="91"/>
        <v>0</v>
      </c>
      <c r="N50" s="84"/>
      <c r="O50" s="86" t="str">
        <f t="shared" si="92"/>
        <v>0</v>
      </c>
      <c r="P50" s="84"/>
      <c r="Q50" s="86" t="str">
        <f t="shared" si="93"/>
        <v>0</v>
      </c>
      <c r="T50" s="82"/>
      <c r="U50" s="82"/>
      <c r="V50" s="82"/>
      <c r="W50" s="82"/>
      <c r="X50" s="82"/>
      <c r="Z50" s="47"/>
      <c r="AA50" s="47"/>
      <c r="AB50" s="47"/>
      <c r="AC50" s="47"/>
      <c r="AD50" s="47"/>
      <c r="AE50" s="47"/>
    </row>
    <row r="51" spans="1:31" ht="21" customHeight="1" x14ac:dyDescent="0.25">
      <c r="A51" s="163"/>
      <c r="B51" s="89">
        <v>21</v>
      </c>
      <c r="C51" s="111"/>
      <c r="D51" s="111"/>
      <c r="E51" s="91">
        <v>4.5199999999999996</v>
      </c>
      <c r="F51" s="169"/>
      <c r="G51" s="87">
        <v>4</v>
      </c>
      <c r="H51" s="83"/>
      <c r="I51" s="85" t="str">
        <f t="shared" ref="I51" si="199">IF(ISBLANK(H51),"",LOOKUP(T51,$Z$7:$Z$11,$AA$7:$AA$11))</f>
        <v/>
      </c>
      <c r="J51" s="83"/>
      <c r="K51" s="85" t="str">
        <f t="shared" si="190"/>
        <v/>
      </c>
      <c r="L51" s="83"/>
      <c r="M51" s="85" t="str">
        <f t="shared" ref="M51" si="200">IF(ISBLANK(L51),"",LOOKUP(V51,$Z$7:$Z$11,$AA$7:$AA$11))</f>
        <v/>
      </c>
      <c r="N51" s="83"/>
      <c r="O51" s="85" t="str">
        <f t="shared" ref="O51" si="201">IF(ISBLANK(N51),"",LOOKUP(W51,$Z$7:$Z$11,$AA$7:$AA$11))</f>
        <v/>
      </c>
      <c r="P51" s="83"/>
      <c r="Q51" s="85" t="str">
        <f t="shared" ref="Q51" si="202">IF(ISBLANK(P51),"",LOOKUP(X51,$Z$7:$Z$11,$AA$7:$AA$11))</f>
        <v/>
      </c>
      <c r="T51" s="82">
        <f t="shared" ref="T51" si="203">ABS(H51-E51)</f>
        <v>4.5199999999999996</v>
      </c>
      <c r="U51" s="82">
        <f t="shared" ref="U51" si="204">ABS(J51-E51)</f>
        <v>4.5199999999999996</v>
      </c>
      <c r="V51" s="82">
        <f t="shared" ref="V51" si="205">ABS(L51-E51)</f>
        <v>4.5199999999999996</v>
      </c>
      <c r="W51" s="82">
        <f t="shared" ref="W51" si="206">ABS(N51-E51)</f>
        <v>4.5199999999999996</v>
      </c>
      <c r="X51" s="82">
        <f t="shared" ref="X51" si="207">ABS(P51-E51)</f>
        <v>4.5199999999999996</v>
      </c>
      <c r="Z51" s="47"/>
      <c r="AA51" s="47"/>
      <c r="AB51" s="47"/>
      <c r="AC51" s="47"/>
      <c r="AD51" s="47"/>
      <c r="AE51" s="47"/>
    </row>
    <row r="52" spans="1:31" ht="21" customHeight="1" thickBot="1" x14ac:dyDescent="0.3">
      <c r="A52" s="163"/>
      <c r="B52" s="90"/>
      <c r="C52" s="92"/>
      <c r="D52" s="92"/>
      <c r="E52" s="92"/>
      <c r="F52" s="169"/>
      <c r="G52" s="88"/>
      <c r="H52" s="84"/>
      <c r="I52" s="86" t="str">
        <f t="shared" si="89"/>
        <v>0</v>
      </c>
      <c r="J52" s="84"/>
      <c r="K52" s="86" t="str">
        <f t="shared" si="90"/>
        <v>0</v>
      </c>
      <c r="L52" s="84"/>
      <c r="M52" s="86" t="str">
        <f t="shared" si="91"/>
        <v>0</v>
      </c>
      <c r="N52" s="84"/>
      <c r="O52" s="86" t="str">
        <f t="shared" si="92"/>
        <v>0</v>
      </c>
      <c r="P52" s="84"/>
      <c r="Q52" s="86" t="str">
        <f t="shared" si="93"/>
        <v>0</v>
      </c>
      <c r="T52" s="82"/>
      <c r="U52" s="82"/>
      <c r="V52" s="82"/>
      <c r="W52" s="82"/>
      <c r="X52" s="82"/>
      <c r="Z52" s="47"/>
      <c r="AA52" s="47"/>
      <c r="AB52" s="47"/>
      <c r="AC52" s="47"/>
      <c r="AD52" s="47"/>
      <c r="AE52" s="47"/>
    </row>
    <row r="53" spans="1:31" ht="21" customHeight="1" x14ac:dyDescent="0.25">
      <c r="A53" s="163"/>
      <c r="B53" s="89">
        <v>22</v>
      </c>
      <c r="C53" s="93" t="s">
        <v>14</v>
      </c>
      <c r="D53" s="94"/>
      <c r="E53" s="91">
        <v>25.643999999999998</v>
      </c>
      <c r="F53" s="169"/>
      <c r="G53" s="87">
        <v>4</v>
      </c>
      <c r="H53" s="83"/>
      <c r="I53" s="85" t="str">
        <f t="shared" ref="I53" si="208">IF(ISBLANK(H53),"",LOOKUP(T53,$Z$7:$Z$11,$AA$7:$AA$11))</f>
        <v/>
      </c>
      <c r="J53" s="83"/>
      <c r="K53" s="85" t="str">
        <f t="shared" si="190"/>
        <v/>
      </c>
      <c r="L53" s="83"/>
      <c r="M53" s="85" t="str">
        <f t="shared" ref="M53" si="209">IF(ISBLANK(L53),"",LOOKUP(V53,$Z$7:$Z$11,$AA$7:$AA$11))</f>
        <v/>
      </c>
      <c r="N53" s="83"/>
      <c r="O53" s="85" t="str">
        <f t="shared" ref="O53" si="210">IF(ISBLANK(N53),"",LOOKUP(W53,$Z$7:$Z$11,$AA$7:$AA$11))</f>
        <v/>
      </c>
      <c r="P53" s="83"/>
      <c r="Q53" s="85" t="str">
        <f t="shared" ref="Q53" si="211">IF(ISBLANK(P53),"",LOOKUP(X53,$Z$7:$Z$11,$AA$7:$AA$11))</f>
        <v/>
      </c>
      <c r="T53" s="82">
        <f t="shared" ref="T53" si="212">ABS(H53-E53)</f>
        <v>25.643999999999998</v>
      </c>
      <c r="U53" s="82">
        <f t="shared" ref="U53" si="213">ABS(J53-E53)</f>
        <v>25.643999999999998</v>
      </c>
      <c r="V53" s="82">
        <f t="shared" ref="V53" si="214">ABS(L53-E53)</f>
        <v>25.643999999999998</v>
      </c>
      <c r="W53" s="82">
        <f t="shared" ref="W53" si="215">ABS(N53-E53)</f>
        <v>25.643999999999998</v>
      </c>
      <c r="X53" s="82">
        <f t="shared" ref="X53" si="216">ABS(P53-E53)</f>
        <v>25.643999999999998</v>
      </c>
      <c r="Z53" s="47"/>
      <c r="AA53" s="47"/>
      <c r="AB53" s="47"/>
      <c r="AC53" s="47"/>
      <c r="AD53" s="47"/>
      <c r="AE53" s="47"/>
    </row>
    <row r="54" spans="1:31" ht="21" customHeight="1" thickBot="1" x14ac:dyDescent="0.3">
      <c r="A54" s="176"/>
      <c r="B54" s="90"/>
      <c r="C54" s="95"/>
      <c r="D54" s="96"/>
      <c r="E54" s="92"/>
      <c r="F54" s="170"/>
      <c r="G54" s="88"/>
      <c r="H54" s="84"/>
      <c r="I54" s="86" t="str">
        <f t="shared" si="89"/>
        <v>0</v>
      </c>
      <c r="J54" s="84"/>
      <c r="K54" s="86" t="str">
        <f t="shared" si="90"/>
        <v>0</v>
      </c>
      <c r="L54" s="84"/>
      <c r="M54" s="86" t="str">
        <f t="shared" si="91"/>
        <v>0</v>
      </c>
      <c r="N54" s="84"/>
      <c r="O54" s="86" t="str">
        <f t="shared" si="92"/>
        <v>0</v>
      </c>
      <c r="P54" s="84"/>
      <c r="Q54" s="86" t="str">
        <f t="shared" si="93"/>
        <v>0</v>
      </c>
      <c r="T54" s="82"/>
      <c r="U54" s="82"/>
      <c r="V54" s="82"/>
      <c r="W54" s="82"/>
      <c r="X54" s="82"/>
      <c r="Z54" s="47"/>
      <c r="AA54" s="47"/>
      <c r="AB54" s="47"/>
      <c r="AC54" s="47"/>
      <c r="AD54" s="47"/>
      <c r="AE54" s="47"/>
    </row>
    <row r="55" spans="1:31" ht="21" customHeight="1" thickBot="1" x14ac:dyDescent="0.3">
      <c r="A55" s="158" t="s">
        <v>15</v>
      </c>
      <c r="B55" s="159"/>
      <c r="C55" s="159"/>
      <c r="D55" s="159"/>
      <c r="E55" s="159"/>
      <c r="F55" s="174"/>
      <c r="G55" s="9">
        <f>SUM(G29:G54)</f>
        <v>52</v>
      </c>
      <c r="H55" s="175">
        <f>SUM(I29:I54)</f>
        <v>0</v>
      </c>
      <c r="I55" s="175"/>
      <c r="J55" s="175">
        <f>SUM(K29:K54)</f>
        <v>0</v>
      </c>
      <c r="K55" s="175"/>
      <c r="L55" s="175">
        <f>SUM(M29:M54)</f>
        <v>0</v>
      </c>
      <c r="M55" s="175"/>
      <c r="N55" s="175">
        <f>SUM(O29:O54)</f>
        <v>0</v>
      </c>
      <c r="O55" s="175"/>
      <c r="P55" s="175">
        <f>SUM(Q29:Q54)</f>
        <v>0</v>
      </c>
      <c r="Q55" s="175"/>
    </row>
    <row r="56" spans="1:31" ht="10.5" customHeight="1" thickBot="1" x14ac:dyDescent="0.3">
      <c r="A56" s="52"/>
      <c r="B56" s="5"/>
      <c r="C56" s="5"/>
      <c r="D56" s="5"/>
      <c r="E56" s="5"/>
      <c r="F56" s="5"/>
      <c r="G56" s="5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31" ht="21" customHeight="1" x14ac:dyDescent="0.25">
      <c r="A57" s="172" t="s">
        <v>18</v>
      </c>
      <c r="B57" s="51" t="s">
        <v>19</v>
      </c>
      <c r="C57" s="97" t="s">
        <v>116</v>
      </c>
      <c r="D57" s="98"/>
      <c r="E57" s="66" t="s">
        <v>91</v>
      </c>
      <c r="F57" s="80" t="s">
        <v>22</v>
      </c>
      <c r="G57" s="72">
        <v>2</v>
      </c>
      <c r="H57" s="22"/>
      <c r="I57" s="25" t="str">
        <f>IF(ISBLANK(H57),"",IF(OR(H57="A"),2,IF(H57="B",1.5,0)))</f>
        <v/>
      </c>
      <c r="J57" s="22"/>
      <c r="K57" s="25" t="str">
        <f>IF(ISBLANK(J57),"",IF(OR(J57="A"),2,IF(J57="B",1.5,0)))</f>
        <v/>
      </c>
      <c r="L57" s="22"/>
      <c r="M57" s="25" t="str">
        <f>IF(ISBLANK(L57),"",IF(OR(L57="A"),2,IF(L57="B",1.5,0)))</f>
        <v/>
      </c>
      <c r="N57" s="22"/>
      <c r="O57" s="25" t="str">
        <f>IF(ISBLANK(N57),"",IF(OR(N57="A"),2,IF(N57="B",1.5,0)))</f>
        <v/>
      </c>
      <c r="P57" s="22"/>
      <c r="Q57" s="25" t="str">
        <f>IF(ISBLANK(P57),"",IF(OR(P57="A"),2,IF(P57="B",1.5,0)))</f>
        <v/>
      </c>
      <c r="T57" s="68" t="s">
        <v>126</v>
      </c>
    </row>
    <row r="58" spans="1:31" ht="21" customHeight="1" x14ac:dyDescent="0.25">
      <c r="A58" s="173"/>
      <c r="B58" s="73" t="s">
        <v>106</v>
      </c>
      <c r="C58" s="99" t="s">
        <v>117</v>
      </c>
      <c r="D58" s="100"/>
      <c r="E58" s="75" t="s">
        <v>91</v>
      </c>
      <c r="F58" s="81" t="s">
        <v>85</v>
      </c>
      <c r="G58" s="77">
        <v>2</v>
      </c>
      <c r="H58" s="18"/>
      <c r="I58" s="17" t="str">
        <f>IF(ISBLANK(H58),"",IF(OR(H58="A"),2,IF(H58="B",1.5,0)))</f>
        <v/>
      </c>
      <c r="J58" s="18"/>
      <c r="K58" s="17" t="str">
        <f>IF(ISBLANK(J58),"",IF(OR(J58="A"),2,IF(J58="B",1.5,0)))</f>
        <v/>
      </c>
      <c r="L58" s="18"/>
      <c r="M58" s="17" t="str">
        <f>IF(ISBLANK(L58),"",IF(OR(L58="A"),2,IF(L58="B",1.5,0)))</f>
        <v/>
      </c>
      <c r="N58" s="18"/>
      <c r="O58" s="17" t="str">
        <f>IF(ISBLANK(N58),"",IF(OR(N58="A"),2,IF(N58="B",1.5,0)))</f>
        <v/>
      </c>
      <c r="P58" s="18"/>
      <c r="Q58" s="17" t="str">
        <f>IF(ISBLANK(P58),"",IF(OR(P58="A"),2,IF(P58="B",1.5,0)))</f>
        <v/>
      </c>
      <c r="T58" s="68" t="s">
        <v>127</v>
      </c>
    </row>
    <row r="59" spans="1:31" ht="21" customHeight="1" x14ac:dyDescent="0.25">
      <c r="A59" s="173"/>
      <c r="B59" s="34" t="s">
        <v>86</v>
      </c>
      <c r="C59" s="101" t="s">
        <v>26</v>
      </c>
      <c r="D59" s="102"/>
      <c r="E59" s="36" t="s">
        <v>74</v>
      </c>
      <c r="F59" s="14" t="s">
        <v>89</v>
      </c>
      <c r="G59" s="70">
        <v>0.5</v>
      </c>
      <c r="H59" s="18"/>
      <c r="I59" s="17" t="str">
        <f>IF(ISBLANK(H59),"",IF((H59="〇"),0.5,IF(H59="×",0,)))</f>
        <v/>
      </c>
      <c r="J59" s="18"/>
      <c r="K59" s="17" t="str">
        <f>IF(ISBLANK(J59),"",IF((J59="〇"),0.5,IF(J59="×",0,)))</f>
        <v/>
      </c>
      <c r="L59" s="18"/>
      <c r="M59" s="17" t="str">
        <f>IF(ISBLANK(L59),"",IF((L59="〇"),0.5,IF(L59="×",0,)))</f>
        <v/>
      </c>
      <c r="N59" s="18"/>
      <c r="O59" s="17" t="str">
        <f>IF(ISBLANK(N59),"",IF((N59="〇"),0.5,IF(N59="×",0,)))</f>
        <v/>
      </c>
      <c r="P59" s="18"/>
      <c r="Q59" s="17" t="str">
        <f>IF(ISBLANK(P59),"",IF((P59="〇"),0.5,IF(P59="×",0,)))</f>
        <v/>
      </c>
      <c r="T59" s="4" t="s">
        <v>128</v>
      </c>
    </row>
    <row r="60" spans="1:31" ht="21" customHeight="1" x14ac:dyDescent="0.25">
      <c r="A60" s="173"/>
      <c r="B60" s="34" t="s">
        <v>87</v>
      </c>
      <c r="C60" s="101" t="s">
        <v>90</v>
      </c>
      <c r="D60" s="102"/>
      <c r="E60" s="71">
        <v>0.05</v>
      </c>
      <c r="F60" s="14" t="s">
        <v>89</v>
      </c>
      <c r="G60" s="70">
        <v>0.5</v>
      </c>
      <c r="H60" s="69"/>
      <c r="I60" s="17" t="str">
        <f>IF(ISBLANK(H60),"",IF((H60="〇"),0.5,IF(H60="×",0,)))</f>
        <v/>
      </c>
      <c r="J60" s="69"/>
      <c r="K60" s="17" t="str">
        <f>IF(ISBLANK(J60),"",IF((J60="〇"),0.5,IF(J60="×",0,)))</f>
        <v/>
      </c>
      <c r="L60" s="69"/>
      <c r="M60" s="17" t="str">
        <f>IF(ISBLANK(L60),"",IF((L60="〇"),0.5,IF(L60="×",0,)))</f>
        <v/>
      </c>
      <c r="N60" s="69"/>
      <c r="O60" s="17" t="str">
        <f>IF(ISBLANK(N60),"",IF((N60="〇"),0.5,IF(N60="×",0,)))</f>
        <v/>
      </c>
      <c r="P60" s="69"/>
      <c r="Q60" s="17" t="str">
        <f>IF(ISBLANK(P60),"",IF((P60="〇"),0.5,IF(P60="×",0,)))</f>
        <v/>
      </c>
      <c r="T60" s="4" t="s">
        <v>96</v>
      </c>
    </row>
    <row r="61" spans="1:31" ht="21" customHeight="1" x14ac:dyDescent="0.25">
      <c r="A61" s="173"/>
      <c r="B61" s="34" t="s">
        <v>88</v>
      </c>
      <c r="C61" s="99" t="s">
        <v>114</v>
      </c>
      <c r="D61" s="100"/>
      <c r="E61" s="36" t="s">
        <v>69</v>
      </c>
      <c r="F61" s="14" t="s">
        <v>85</v>
      </c>
      <c r="G61" s="70">
        <v>1.5</v>
      </c>
      <c r="H61" s="69"/>
      <c r="I61" s="17" t="str">
        <f>IF(ISBLANK(H61),"",IF(OR(H61="A"),1.5,IF(H61="B",0.5,0)))</f>
        <v/>
      </c>
      <c r="J61" s="69"/>
      <c r="K61" s="17" t="str">
        <f>IF(ISBLANK(J61),"",IF(OR(J61="A"),1.5,IF(J61="B",0.5,0)))</f>
        <v/>
      </c>
      <c r="L61" s="69"/>
      <c r="M61" s="17" t="str">
        <f>IF(ISBLANK(L61),"",IF(OR(L61="A"),1.5,IF(L61="B",0.5,0)))</f>
        <v/>
      </c>
      <c r="N61" s="69"/>
      <c r="O61" s="17" t="str">
        <f>IF(ISBLANK(N61),"",IF(OR(N61="A"),1.5,IF(N61="B",0.5,0)))</f>
        <v/>
      </c>
      <c r="P61" s="69"/>
      <c r="Q61" s="17" t="str">
        <f>IF(ISBLANK(P61),"",IF(OR(P61="A"),1.5,IF(P61="B",0.5,0)))</f>
        <v/>
      </c>
      <c r="T61" s="68" t="s">
        <v>124</v>
      </c>
    </row>
    <row r="62" spans="1:31" ht="21" customHeight="1" thickBot="1" x14ac:dyDescent="0.3">
      <c r="A62" s="173"/>
      <c r="B62" s="34" t="s">
        <v>108</v>
      </c>
      <c r="C62" s="103" t="s">
        <v>115</v>
      </c>
      <c r="D62" s="104"/>
      <c r="E62" s="36" t="s">
        <v>69</v>
      </c>
      <c r="F62" s="14" t="s">
        <v>85</v>
      </c>
      <c r="G62" s="70">
        <v>1.5</v>
      </c>
      <c r="H62" s="30"/>
      <c r="I62" s="17" t="str">
        <f>IF(ISBLANK(H62),"",IF(OR(H62="A"),1.5,IF(H62="B",0.5,0)))</f>
        <v/>
      </c>
      <c r="J62" s="30"/>
      <c r="K62" s="17" t="str">
        <f>IF(ISBLANK(J62),"",IF(OR(J62="A"),1.5,IF(J62="B",0.5,0)))</f>
        <v/>
      </c>
      <c r="L62" s="30"/>
      <c r="M62" s="17" t="str">
        <f>IF(ISBLANK(L62),"",IF(OR(L62="A"),1.5,IF(L62="B",0.5,0)))</f>
        <v/>
      </c>
      <c r="N62" s="30"/>
      <c r="O62" s="17" t="str">
        <f>IF(ISBLANK(N62),"",IF(OR(N62="A"),1.5,IF(N62="B",0.5,0)))</f>
        <v/>
      </c>
      <c r="P62" s="30"/>
      <c r="Q62" s="17" t="str">
        <f>IF(ISBLANK(P62),"",IF(OR(P62="A"),1.5,IF(P62="B",0.5,0)))</f>
        <v/>
      </c>
      <c r="T62" s="68" t="s">
        <v>125</v>
      </c>
    </row>
    <row r="63" spans="1:31" ht="23.25" customHeight="1" thickBot="1" x14ac:dyDescent="0.3">
      <c r="A63" s="158" t="s">
        <v>15</v>
      </c>
      <c r="B63" s="159"/>
      <c r="C63" s="159"/>
      <c r="D63" s="159"/>
      <c r="E63" s="159"/>
      <c r="F63" s="174"/>
      <c r="G63" s="9">
        <f>SUM(G57:G62)</f>
        <v>8</v>
      </c>
      <c r="H63" s="175">
        <f>SUM(I57:I62)</f>
        <v>0</v>
      </c>
      <c r="I63" s="175"/>
      <c r="J63" s="175">
        <f>SUM(K57:K62)</f>
        <v>0</v>
      </c>
      <c r="K63" s="175"/>
      <c r="L63" s="175">
        <f>SUM(M57:M62)</f>
        <v>0</v>
      </c>
      <c r="M63" s="175"/>
      <c r="N63" s="175">
        <f>SUM(O57:O62)</f>
        <v>0</v>
      </c>
      <c r="O63" s="175"/>
      <c r="P63" s="175">
        <f>SUM(Q57:Q62)</f>
        <v>0</v>
      </c>
      <c r="Q63" s="175"/>
      <c r="T63" s="4"/>
    </row>
    <row r="64" spans="1:31" ht="10.5" customHeight="1" thickBot="1" x14ac:dyDescent="0.3">
      <c r="A64" s="52"/>
      <c r="B64" s="52"/>
      <c r="C64" s="52"/>
      <c r="D64" s="52"/>
      <c r="E64" s="52"/>
      <c r="F64" s="23"/>
      <c r="G64" s="23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31" ht="22.5" customHeight="1" x14ac:dyDescent="0.25">
      <c r="A65" s="177" t="s">
        <v>36</v>
      </c>
      <c r="B65" s="49" t="s">
        <v>37</v>
      </c>
      <c r="C65" s="180" t="s">
        <v>101</v>
      </c>
      <c r="D65" s="181"/>
      <c r="E65" s="182"/>
      <c r="F65" s="183"/>
      <c r="G65" s="184"/>
      <c r="H65" s="185">
        <f>H27+H55+H63</f>
        <v>0</v>
      </c>
      <c r="I65" s="185"/>
      <c r="J65" s="185">
        <f>J27+J55+J63</f>
        <v>0</v>
      </c>
      <c r="K65" s="185"/>
      <c r="L65" s="185">
        <f>L27+L55+L63</f>
        <v>0</v>
      </c>
      <c r="M65" s="185"/>
      <c r="N65" s="185">
        <f>N27+N55+N63</f>
        <v>0</v>
      </c>
      <c r="O65" s="185"/>
      <c r="P65" s="185">
        <f>P27+P55+P63</f>
        <v>0</v>
      </c>
      <c r="Q65" s="185"/>
    </row>
    <row r="66" spans="1:31" ht="30.6" customHeight="1" x14ac:dyDescent="0.25">
      <c r="A66" s="178"/>
      <c r="B66" s="186" t="s">
        <v>39</v>
      </c>
      <c r="C66" s="198" t="s">
        <v>40</v>
      </c>
      <c r="D66" s="199"/>
      <c r="E66" s="200"/>
      <c r="F66" s="204" t="s">
        <v>41</v>
      </c>
      <c r="G66" s="205"/>
      <c r="H66" s="188"/>
      <c r="I66" s="189"/>
      <c r="J66" s="188"/>
      <c r="K66" s="189"/>
      <c r="L66" s="188"/>
      <c r="M66" s="189"/>
      <c r="N66" s="188"/>
      <c r="O66" s="189"/>
      <c r="P66" s="188"/>
      <c r="Q66" s="189"/>
      <c r="AC66" s="1" t="s">
        <v>23</v>
      </c>
      <c r="AD66" s="1" t="s">
        <v>24</v>
      </c>
      <c r="AE66" s="1" t="s">
        <v>83</v>
      </c>
    </row>
    <row r="67" spans="1:31" ht="30.6" customHeight="1" x14ac:dyDescent="0.25">
      <c r="A67" s="178"/>
      <c r="B67" s="187"/>
      <c r="C67" s="201"/>
      <c r="D67" s="202"/>
      <c r="E67" s="203"/>
      <c r="F67" s="206"/>
      <c r="G67" s="207"/>
      <c r="H67" s="190"/>
      <c r="I67" s="191"/>
      <c r="J67" s="190"/>
      <c r="K67" s="191"/>
      <c r="L67" s="190"/>
      <c r="M67" s="191"/>
      <c r="N67" s="190"/>
      <c r="O67" s="191"/>
      <c r="P67" s="190"/>
      <c r="Q67" s="191"/>
      <c r="AC67" s="1" t="s">
        <v>28</v>
      </c>
      <c r="AD67" s="1" t="s">
        <v>29</v>
      </c>
      <c r="AE67" s="1" t="s">
        <v>84</v>
      </c>
    </row>
    <row r="68" spans="1:31" ht="22.5" customHeight="1" x14ac:dyDescent="0.25">
      <c r="A68" s="178"/>
      <c r="B68" s="24" t="s">
        <v>42</v>
      </c>
      <c r="C68" s="192" t="s">
        <v>71</v>
      </c>
      <c r="D68" s="193"/>
      <c r="E68" s="194"/>
      <c r="F68" s="195" t="s">
        <v>43</v>
      </c>
      <c r="G68" s="196"/>
      <c r="H68" s="197">
        <v>0.125</v>
      </c>
      <c r="I68" s="197"/>
      <c r="J68" s="197">
        <v>0.125</v>
      </c>
      <c r="K68" s="197"/>
      <c r="L68" s="197">
        <v>0.125</v>
      </c>
      <c r="M68" s="197"/>
      <c r="N68" s="197">
        <v>0.125</v>
      </c>
      <c r="O68" s="197"/>
      <c r="P68" s="197">
        <v>0.125</v>
      </c>
      <c r="Q68" s="197"/>
      <c r="T68" s="15">
        <v>0.125</v>
      </c>
      <c r="U68" s="19">
        <f>_xlfn.CEILING.MATH((H68-$T$68),0.0034722222222222)</f>
        <v>0</v>
      </c>
      <c r="V68" s="19">
        <f>_xlfn.CEILING.MATH((J68-$T$68),0.0034722222222222)</f>
        <v>0</v>
      </c>
      <c r="W68" s="19">
        <f>_xlfn.CEILING.MATH((L68-$T$68),0.0034722222222222)</f>
        <v>0</v>
      </c>
      <c r="X68" s="19">
        <f>_xlfn.CEILING.MATH((N68-$T$68),0.0034722222222222)</f>
        <v>0</v>
      </c>
      <c r="Y68" s="19">
        <f>_xlfn.CEILING.MATH((P68-$T$68),0.0034722222222222)</f>
        <v>0</v>
      </c>
      <c r="AC68" s="1" t="s">
        <v>33</v>
      </c>
    </row>
    <row r="69" spans="1:31" ht="22.5" customHeight="1" x14ac:dyDescent="0.25">
      <c r="A69" s="178"/>
      <c r="B69" s="24" t="s">
        <v>44</v>
      </c>
      <c r="C69" s="192" t="s">
        <v>45</v>
      </c>
      <c r="D69" s="193"/>
      <c r="E69" s="194"/>
      <c r="F69" s="222" t="s">
        <v>102</v>
      </c>
      <c r="G69" s="223"/>
      <c r="H69" s="214">
        <f>SUM(H66,U71)</f>
        <v>0</v>
      </c>
      <c r="I69" s="214"/>
      <c r="J69" s="214">
        <f>SUM(J66,V71)</f>
        <v>0</v>
      </c>
      <c r="K69" s="214"/>
      <c r="L69" s="214">
        <f>SUM(L66,W71)</f>
        <v>0</v>
      </c>
      <c r="M69" s="214"/>
      <c r="N69" s="214">
        <f>SUM(N66,X71)</f>
        <v>0</v>
      </c>
      <c r="O69" s="214"/>
      <c r="P69" s="214">
        <f>SUM(P66,Y71)</f>
        <v>0</v>
      </c>
      <c r="Q69" s="214"/>
      <c r="U69" s="20">
        <f>((U68*60*24)/5)*2</f>
        <v>0</v>
      </c>
      <c r="V69" s="20">
        <f>((V68*60*24)/5)*2</f>
        <v>0</v>
      </c>
      <c r="W69" s="20">
        <f>((W68*60*24)/5)*2</f>
        <v>0</v>
      </c>
      <c r="X69" s="20">
        <f>((X68*60*24)/5)*2</f>
        <v>0</v>
      </c>
      <c r="Y69" s="20">
        <f>((Y68*60*24)/5)*2</f>
        <v>0</v>
      </c>
    </row>
    <row r="70" spans="1:31" ht="42" customHeight="1" x14ac:dyDescent="0.25">
      <c r="A70" s="178"/>
      <c r="B70" s="24" t="s">
        <v>47</v>
      </c>
      <c r="C70" s="215" t="s">
        <v>48</v>
      </c>
      <c r="D70" s="216"/>
      <c r="E70" s="217"/>
      <c r="F70" s="218" t="s">
        <v>103</v>
      </c>
      <c r="G70" s="219"/>
      <c r="H70" s="220">
        <f>H65-H69</f>
        <v>0</v>
      </c>
      <c r="I70" s="221"/>
      <c r="J70" s="220">
        <f t="shared" ref="J70" si="217">J65-J69</f>
        <v>0</v>
      </c>
      <c r="K70" s="221"/>
      <c r="L70" s="220">
        <f t="shared" ref="L70" si="218">L65-L69</f>
        <v>0</v>
      </c>
      <c r="M70" s="221"/>
      <c r="N70" s="220">
        <f t="shared" ref="N70" si="219">N65-N69</f>
        <v>0</v>
      </c>
      <c r="O70" s="221"/>
      <c r="P70" s="220">
        <f t="shared" ref="P70" si="220">P65-P69</f>
        <v>0</v>
      </c>
      <c r="Q70" s="221"/>
      <c r="U70" s="35" t="str">
        <f>IF(U69&gt;=0,"○","×")</f>
        <v>○</v>
      </c>
      <c r="V70" s="35" t="str">
        <f t="shared" ref="V70:Y70" si="221">IF(V69&gt;=0,"○","×")</f>
        <v>○</v>
      </c>
      <c r="W70" s="35" t="str">
        <f t="shared" si="221"/>
        <v>○</v>
      </c>
      <c r="X70" s="35" t="str">
        <f t="shared" si="221"/>
        <v>○</v>
      </c>
      <c r="Y70" s="35" t="str">
        <f t="shared" si="221"/>
        <v>○</v>
      </c>
    </row>
    <row r="71" spans="1:31" ht="22.5" customHeight="1" thickBot="1" x14ac:dyDescent="0.3">
      <c r="A71" s="179"/>
      <c r="B71" s="50" t="s">
        <v>50</v>
      </c>
      <c r="C71" s="209" t="s">
        <v>51</v>
      </c>
      <c r="D71" s="210"/>
      <c r="E71" s="211"/>
      <c r="F71" s="212"/>
      <c r="G71" s="213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U71" s="35">
        <f>IF(U70="○",U69,"0")</f>
        <v>0</v>
      </c>
      <c r="V71" s="35">
        <f t="shared" ref="V71:Y71" si="222">IF(V70="○",V69,"0")</f>
        <v>0</v>
      </c>
      <c r="W71" s="35">
        <f t="shared" si="222"/>
        <v>0</v>
      </c>
      <c r="X71" s="35">
        <f t="shared" si="222"/>
        <v>0</v>
      </c>
      <c r="Y71" s="35">
        <f t="shared" si="222"/>
        <v>0</v>
      </c>
    </row>
    <row r="72" spans="1:31" ht="13.5" customHeight="1" x14ac:dyDescent="0.25">
      <c r="F72" s="4"/>
      <c r="G72" s="4"/>
    </row>
    <row r="73" spans="1:31" ht="13.5" customHeight="1" x14ac:dyDescent="0.25">
      <c r="F73" s="4"/>
      <c r="G73" s="4"/>
    </row>
    <row r="74" spans="1:31" ht="13.5" customHeight="1" x14ac:dyDescent="0.25">
      <c r="F74" s="4"/>
      <c r="G74" s="4"/>
    </row>
    <row r="75" spans="1:31" ht="13.5" customHeight="1" x14ac:dyDescent="0.25">
      <c r="F75" s="4"/>
      <c r="G75" s="4"/>
    </row>
    <row r="76" spans="1:31" ht="13.5" customHeight="1" x14ac:dyDescent="0.25">
      <c r="F76" s="4"/>
      <c r="G76" s="4"/>
    </row>
  </sheetData>
  <mergeCells count="510">
    <mergeCell ref="P71:Q71"/>
    <mergeCell ref="C71:E71"/>
    <mergeCell ref="F71:G71"/>
    <mergeCell ref="H71:I71"/>
    <mergeCell ref="J71:K71"/>
    <mergeCell ref="L71:M71"/>
    <mergeCell ref="N71:O71"/>
    <mergeCell ref="P69:Q69"/>
    <mergeCell ref="C70:E70"/>
    <mergeCell ref="F70:G70"/>
    <mergeCell ref="H70:I70"/>
    <mergeCell ref="J70:K70"/>
    <mergeCell ref="L70:M70"/>
    <mergeCell ref="N70:O70"/>
    <mergeCell ref="P70:Q70"/>
    <mergeCell ref="C69:E69"/>
    <mergeCell ref="F69:G69"/>
    <mergeCell ref="H69:I69"/>
    <mergeCell ref="J69:K69"/>
    <mergeCell ref="L69:M69"/>
    <mergeCell ref="N69:O69"/>
    <mergeCell ref="P65:Q65"/>
    <mergeCell ref="B66:B67"/>
    <mergeCell ref="P66:Q67"/>
    <mergeCell ref="C68:E68"/>
    <mergeCell ref="F68:G68"/>
    <mergeCell ref="H68:I68"/>
    <mergeCell ref="J68:K68"/>
    <mergeCell ref="L68:M68"/>
    <mergeCell ref="N68:O68"/>
    <mergeCell ref="P68:Q68"/>
    <mergeCell ref="C66:E67"/>
    <mergeCell ref="F66:G67"/>
    <mergeCell ref="H66:I67"/>
    <mergeCell ref="J66:K67"/>
    <mergeCell ref="L66:M67"/>
    <mergeCell ref="N66:O67"/>
    <mergeCell ref="E29:E30"/>
    <mergeCell ref="B51:B52"/>
    <mergeCell ref="A65:A71"/>
    <mergeCell ref="C65:E65"/>
    <mergeCell ref="F65:G65"/>
    <mergeCell ref="H65:I65"/>
    <mergeCell ref="J65:K65"/>
    <mergeCell ref="L65:M65"/>
    <mergeCell ref="N65:O65"/>
    <mergeCell ref="B53:B54"/>
    <mergeCell ref="E53:E54"/>
    <mergeCell ref="G53:G54"/>
    <mergeCell ref="H53:H54"/>
    <mergeCell ref="I53:I54"/>
    <mergeCell ref="J53:J54"/>
    <mergeCell ref="K53:K54"/>
    <mergeCell ref="L53:L54"/>
    <mergeCell ref="E51:E52"/>
    <mergeCell ref="G51:G52"/>
    <mergeCell ref="H51:H52"/>
    <mergeCell ref="I51:I52"/>
    <mergeCell ref="L49:L50"/>
    <mergeCell ref="M49:M50"/>
    <mergeCell ref="L39:L40"/>
    <mergeCell ref="X53:X54"/>
    <mergeCell ref="T53:T54"/>
    <mergeCell ref="A57:A62"/>
    <mergeCell ref="A63:F63"/>
    <mergeCell ref="H63:I63"/>
    <mergeCell ref="J63:K63"/>
    <mergeCell ref="L63:M63"/>
    <mergeCell ref="N63:O63"/>
    <mergeCell ref="U53:U54"/>
    <mergeCell ref="V53:V54"/>
    <mergeCell ref="W53:W54"/>
    <mergeCell ref="P63:Q63"/>
    <mergeCell ref="A55:F55"/>
    <mergeCell ref="H55:I55"/>
    <mergeCell ref="J55:K55"/>
    <mergeCell ref="L55:M55"/>
    <mergeCell ref="N55:O55"/>
    <mergeCell ref="P55:Q55"/>
    <mergeCell ref="M53:M54"/>
    <mergeCell ref="N53:N54"/>
    <mergeCell ref="O53:O54"/>
    <mergeCell ref="P53:P54"/>
    <mergeCell ref="Q53:Q54"/>
    <mergeCell ref="A29:A54"/>
    <mergeCell ref="X47:X48"/>
    <mergeCell ref="P47:P48"/>
    <mergeCell ref="Q47:Q48"/>
    <mergeCell ref="T47:T48"/>
    <mergeCell ref="U47:U48"/>
    <mergeCell ref="T49:T50"/>
    <mergeCell ref="U49:U50"/>
    <mergeCell ref="V49:V50"/>
    <mergeCell ref="W49:W50"/>
    <mergeCell ref="X49:X50"/>
    <mergeCell ref="P49:P50"/>
    <mergeCell ref="Q49:Q50"/>
    <mergeCell ref="X51:X52"/>
    <mergeCell ref="P51:P52"/>
    <mergeCell ref="Q51:Q52"/>
    <mergeCell ref="T51:T52"/>
    <mergeCell ref="B49:B50"/>
    <mergeCell ref="E49:E50"/>
    <mergeCell ref="G49:G50"/>
    <mergeCell ref="H49:H50"/>
    <mergeCell ref="I49:I50"/>
    <mergeCell ref="J49:J50"/>
    <mergeCell ref="K49:K50"/>
    <mergeCell ref="N49:N50"/>
    <mergeCell ref="O49:O50"/>
    <mergeCell ref="U51:U52"/>
    <mergeCell ref="V51:V52"/>
    <mergeCell ref="W51:W52"/>
    <mergeCell ref="J51:J52"/>
    <mergeCell ref="K51:K52"/>
    <mergeCell ref="L51:L52"/>
    <mergeCell ref="M51:M52"/>
    <mergeCell ref="N51:N52"/>
    <mergeCell ref="O51:O52"/>
    <mergeCell ref="D49:D52"/>
    <mergeCell ref="W45:W46"/>
    <mergeCell ref="J45:J46"/>
    <mergeCell ref="K45:K46"/>
    <mergeCell ref="L45:L46"/>
    <mergeCell ref="M45:M46"/>
    <mergeCell ref="N45:N46"/>
    <mergeCell ref="O45:O46"/>
    <mergeCell ref="V47:V48"/>
    <mergeCell ref="W47:W48"/>
    <mergeCell ref="J47:J48"/>
    <mergeCell ref="K47:K48"/>
    <mergeCell ref="L47:L48"/>
    <mergeCell ref="M47:M48"/>
    <mergeCell ref="N47:N48"/>
    <mergeCell ref="O47:O48"/>
    <mergeCell ref="M39:M40"/>
    <mergeCell ref="T41:T42"/>
    <mergeCell ref="U41:U42"/>
    <mergeCell ref="V41:V42"/>
    <mergeCell ref="W41:W42"/>
    <mergeCell ref="X41:X42"/>
    <mergeCell ref="B45:B46"/>
    <mergeCell ref="E45:E46"/>
    <mergeCell ref="G45:G46"/>
    <mergeCell ref="H45:H46"/>
    <mergeCell ref="I45:I46"/>
    <mergeCell ref="L41:L42"/>
    <mergeCell ref="M41:M42"/>
    <mergeCell ref="N41:N42"/>
    <mergeCell ref="O41:O42"/>
    <mergeCell ref="P41:P42"/>
    <mergeCell ref="Q41:Q42"/>
    <mergeCell ref="X45:X46"/>
    <mergeCell ref="P45:P46"/>
    <mergeCell ref="Q45:Q46"/>
    <mergeCell ref="T45:T46"/>
    <mergeCell ref="U45:U46"/>
    <mergeCell ref="V45:V46"/>
    <mergeCell ref="D41:D48"/>
    <mergeCell ref="M37:M38"/>
    <mergeCell ref="N37:N38"/>
    <mergeCell ref="O37:O38"/>
    <mergeCell ref="P37:P38"/>
    <mergeCell ref="V39:V40"/>
    <mergeCell ref="W39:W40"/>
    <mergeCell ref="X39:X40"/>
    <mergeCell ref="B41:B42"/>
    <mergeCell ref="E41:E42"/>
    <mergeCell ref="G41:G42"/>
    <mergeCell ref="H41:H42"/>
    <mergeCell ref="I41:I42"/>
    <mergeCell ref="J41:J42"/>
    <mergeCell ref="K41:K42"/>
    <mergeCell ref="N39:N40"/>
    <mergeCell ref="O39:O40"/>
    <mergeCell ref="P39:P40"/>
    <mergeCell ref="Q39:Q40"/>
    <mergeCell ref="T39:T40"/>
    <mergeCell ref="U39:U40"/>
    <mergeCell ref="H39:H40"/>
    <mergeCell ref="I39:I40"/>
    <mergeCell ref="J39:J40"/>
    <mergeCell ref="K39:K40"/>
    <mergeCell ref="U35:U36"/>
    <mergeCell ref="V35:V36"/>
    <mergeCell ref="W35:W36"/>
    <mergeCell ref="X35:X36"/>
    <mergeCell ref="B37:B38"/>
    <mergeCell ref="E37:E38"/>
    <mergeCell ref="G37:G38"/>
    <mergeCell ref="H37:H38"/>
    <mergeCell ref="I37:I38"/>
    <mergeCell ref="J37:J38"/>
    <mergeCell ref="M35:M36"/>
    <mergeCell ref="N35:N36"/>
    <mergeCell ref="O35:O36"/>
    <mergeCell ref="P35:P36"/>
    <mergeCell ref="Q35:Q36"/>
    <mergeCell ref="T35:T36"/>
    <mergeCell ref="Q37:Q38"/>
    <mergeCell ref="T37:T38"/>
    <mergeCell ref="U37:U38"/>
    <mergeCell ref="V37:V38"/>
    <mergeCell ref="W37:W38"/>
    <mergeCell ref="X37:X38"/>
    <mergeCell ref="K37:K38"/>
    <mergeCell ref="L37:L38"/>
    <mergeCell ref="P33:P34"/>
    <mergeCell ref="Q33:Q34"/>
    <mergeCell ref="T33:T34"/>
    <mergeCell ref="U33:U34"/>
    <mergeCell ref="V33:V34"/>
    <mergeCell ref="I33:I34"/>
    <mergeCell ref="J33:J34"/>
    <mergeCell ref="K33:K34"/>
    <mergeCell ref="L33:L34"/>
    <mergeCell ref="M33:M34"/>
    <mergeCell ref="N33:N34"/>
    <mergeCell ref="B35:B36"/>
    <mergeCell ref="E35:E36"/>
    <mergeCell ref="G35:G36"/>
    <mergeCell ref="H35:H36"/>
    <mergeCell ref="I35:I36"/>
    <mergeCell ref="J35:J36"/>
    <mergeCell ref="K35:K36"/>
    <mergeCell ref="L35:L36"/>
    <mergeCell ref="O33:O34"/>
    <mergeCell ref="B29:B30"/>
    <mergeCell ref="T31:T32"/>
    <mergeCell ref="U31:U32"/>
    <mergeCell ref="V31:V32"/>
    <mergeCell ref="W31:W32"/>
    <mergeCell ref="X31:X32"/>
    <mergeCell ref="B33:B34"/>
    <mergeCell ref="C33:C52"/>
    <mergeCell ref="E33:E34"/>
    <mergeCell ref="G33:G34"/>
    <mergeCell ref="H33:H34"/>
    <mergeCell ref="L31:L32"/>
    <mergeCell ref="M31:M32"/>
    <mergeCell ref="N31:N32"/>
    <mergeCell ref="O31:O32"/>
    <mergeCell ref="P31:P32"/>
    <mergeCell ref="Q31:Q32"/>
    <mergeCell ref="F29:F54"/>
    <mergeCell ref="G29:G30"/>
    <mergeCell ref="B39:B40"/>
    <mergeCell ref="E39:E40"/>
    <mergeCell ref="G39:G40"/>
    <mergeCell ref="W33:W34"/>
    <mergeCell ref="X33:X34"/>
    <mergeCell ref="P25:P26"/>
    <mergeCell ref="Q19:Q20"/>
    <mergeCell ref="V29:V30"/>
    <mergeCell ref="W29:W30"/>
    <mergeCell ref="X29:X30"/>
    <mergeCell ref="B31:B32"/>
    <mergeCell ref="E31:E32"/>
    <mergeCell ref="G31:G32"/>
    <mergeCell ref="H31:H32"/>
    <mergeCell ref="I31:I32"/>
    <mergeCell ref="J31:J32"/>
    <mergeCell ref="K31:K32"/>
    <mergeCell ref="N29:N30"/>
    <mergeCell ref="O29:O30"/>
    <mergeCell ref="P29:P30"/>
    <mergeCell ref="Q29:Q30"/>
    <mergeCell ref="T29:T30"/>
    <mergeCell ref="U29:U30"/>
    <mergeCell ref="H29:H30"/>
    <mergeCell ref="I29:I30"/>
    <mergeCell ref="J29:J30"/>
    <mergeCell ref="K29:K30"/>
    <mergeCell ref="L29:L30"/>
    <mergeCell ref="M29:M30"/>
    <mergeCell ref="A27:F27"/>
    <mergeCell ref="H27:I27"/>
    <mergeCell ref="J27:K27"/>
    <mergeCell ref="L27:M27"/>
    <mergeCell ref="N27:O27"/>
    <mergeCell ref="P27:Q27"/>
    <mergeCell ref="Q25:Q26"/>
    <mergeCell ref="V23:V24"/>
    <mergeCell ref="W23:W24"/>
    <mergeCell ref="J23:J24"/>
    <mergeCell ref="K23:K24"/>
    <mergeCell ref="L23:L24"/>
    <mergeCell ref="M23:M24"/>
    <mergeCell ref="T25:T26"/>
    <mergeCell ref="U25:U26"/>
    <mergeCell ref="A7:A26"/>
    <mergeCell ref="E7:E8"/>
    <mergeCell ref="E23:E24"/>
    <mergeCell ref="G23:G24"/>
    <mergeCell ref="H23:H24"/>
    <mergeCell ref="I23:I24"/>
    <mergeCell ref="L17:L18"/>
    <mergeCell ref="M17:M18"/>
    <mergeCell ref="T19:T20"/>
    <mergeCell ref="X23:X24"/>
    <mergeCell ref="B25:B26"/>
    <mergeCell ref="E25:E26"/>
    <mergeCell ref="G25:G26"/>
    <mergeCell ref="H25:H26"/>
    <mergeCell ref="I25:I26"/>
    <mergeCell ref="J25:J26"/>
    <mergeCell ref="N23:N24"/>
    <mergeCell ref="O23:O24"/>
    <mergeCell ref="P23:P24"/>
    <mergeCell ref="Q23:Q24"/>
    <mergeCell ref="T23:T24"/>
    <mergeCell ref="U23:U24"/>
    <mergeCell ref="V25:V26"/>
    <mergeCell ref="W25:W26"/>
    <mergeCell ref="X25:X26"/>
    <mergeCell ref="K25:K26"/>
    <mergeCell ref="C25:D26"/>
    <mergeCell ref="B23:B24"/>
    <mergeCell ref="D23:D24"/>
    <mergeCell ref="L25:L26"/>
    <mergeCell ref="M25:M26"/>
    <mergeCell ref="N25:N26"/>
    <mergeCell ref="O25:O26"/>
    <mergeCell ref="M19:M20"/>
    <mergeCell ref="N19:N20"/>
    <mergeCell ref="O19:O20"/>
    <mergeCell ref="D17:D22"/>
    <mergeCell ref="X21:X22"/>
    <mergeCell ref="P21:P22"/>
    <mergeCell ref="Q21:Q22"/>
    <mergeCell ref="T21:T22"/>
    <mergeCell ref="U21:U22"/>
    <mergeCell ref="V21:V22"/>
    <mergeCell ref="W21:W22"/>
    <mergeCell ref="J21:J22"/>
    <mergeCell ref="K21:K22"/>
    <mergeCell ref="L21:L22"/>
    <mergeCell ref="M21:M22"/>
    <mergeCell ref="N21:N22"/>
    <mergeCell ref="O21:O22"/>
    <mergeCell ref="U19:U20"/>
    <mergeCell ref="V17:V18"/>
    <mergeCell ref="W17:W18"/>
    <mergeCell ref="X17:X18"/>
    <mergeCell ref="B19:B20"/>
    <mergeCell ref="E19:E20"/>
    <mergeCell ref="G19:G20"/>
    <mergeCell ref="H19:H20"/>
    <mergeCell ref="I19:I20"/>
    <mergeCell ref="J19:J20"/>
    <mergeCell ref="K19:K20"/>
    <mergeCell ref="N17:N18"/>
    <mergeCell ref="O17:O18"/>
    <mergeCell ref="P17:P18"/>
    <mergeCell ref="Q17:Q18"/>
    <mergeCell ref="T17:T18"/>
    <mergeCell ref="U17:U18"/>
    <mergeCell ref="H17:H18"/>
    <mergeCell ref="I17:I18"/>
    <mergeCell ref="J17:J18"/>
    <mergeCell ref="K17:K18"/>
    <mergeCell ref="V19:V20"/>
    <mergeCell ref="W19:W20"/>
    <mergeCell ref="X19:X20"/>
    <mergeCell ref="P19:P20"/>
    <mergeCell ref="U15:U16"/>
    <mergeCell ref="V15:V16"/>
    <mergeCell ref="W15:W16"/>
    <mergeCell ref="X15:X16"/>
    <mergeCell ref="K15:K16"/>
    <mergeCell ref="L15:L16"/>
    <mergeCell ref="E13:E14"/>
    <mergeCell ref="H13:H14"/>
    <mergeCell ref="D11:D16"/>
    <mergeCell ref="M15:M16"/>
    <mergeCell ref="N15:N16"/>
    <mergeCell ref="O15:O16"/>
    <mergeCell ref="P15:P16"/>
    <mergeCell ref="U13:U14"/>
    <mergeCell ref="V13:V14"/>
    <mergeCell ref="I13:I14"/>
    <mergeCell ref="J13:J14"/>
    <mergeCell ref="K13:K14"/>
    <mergeCell ref="L13:L14"/>
    <mergeCell ref="O11:O12"/>
    <mergeCell ref="P11:P12"/>
    <mergeCell ref="W13:W14"/>
    <mergeCell ref="X13:X14"/>
    <mergeCell ref="M13:M14"/>
    <mergeCell ref="N13:N14"/>
    <mergeCell ref="O13:O14"/>
    <mergeCell ref="P13:P14"/>
    <mergeCell ref="Q13:Q14"/>
    <mergeCell ref="T13:T14"/>
    <mergeCell ref="V9:V10"/>
    <mergeCell ref="W9:W10"/>
    <mergeCell ref="X9:X10"/>
    <mergeCell ref="B11:B12"/>
    <mergeCell ref="C11:C24"/>
    <mergeCell ref="E11:E12"/>
    <mergeCell ref="G11:G12"/>
    <mergeCell ref="H11:H12"/>
    <mergeCell ref="L9:L10"/>
    <mergeCell ref="M9:M10"/>
    <mergeCell ref="N9:N10"/>
    <mergeCell ref="O9:O10"/>
    <mergeCell ref="P9:P10"/>
    <mergeCell ref="Q9:Q10"/>
    <mergeCell ref="F7:F26"/>
    <mergeCell ref="G7:G8"/>
    <mergeCell ref="B17:B18"/>
    <mergeCell ref="E17:E18"/>
    <mergeCell ref="G17:G18"/>
    <mergeCell ref="W11:W12"/>
    <mergeCell ref="X11:X12"/>
    <mergeCell ref="U11:U12"/>
    <mergeCell ref="V11:V12"/>
    <mergeCell ref="I11:I12"/>
    <mergeCell ref="V7:V8"/>
    <mergeCell ref="G13:G14"/>
    <mergeCell ref="W7:W8"/>
    <mergeCell ref="X7:X8"/>
    <mergeCell ref="B9:B10"/>
    <mergeCell ref="E9:E10"/>
    <mergeCell ref="G9:G10"/>
    <mergeCell ref="H9:H10"/>
    <mergeCell ref="I9:I10"/>
    <mergeCell ref="J9:J10"/>
    <mergeCell ref="K9:K10"/>
    <mergeCell ref="N7:N8"/>
    <mergeCell ref="O7:O8"/>
    <mergeCell ref="P7:P8"/>
    <mergeCell ref="Q7:Q8"/>
    <mergeCell ref="T7:T8"/>
    <mergeCell ref="U7:U8"/>
    <mergeCell ref="H7:H8"/>
    <mergeCell ref="I7:I8"/>
    <mergeCell ref="J7:J8"/>
    <mergeCell ref="K7:K8"/>
    <mergeCell ref="L7:L8"/>
    <mergeCell ref="M7:M8"/>
    <mergeCell ref="T9:T10"/>
    <mergeCell ref="B7:B8"/>
    <mergeCell ref="U9:U10"/>
    <mergeCell ref="F1:G1"/>
    <mergeCell ref="J1:Q2"/>
    <mergeCell ref="E3:G5"/>
    <mergeCell ref="H3:I5"/>
    <mergeCell ref="J3:K5"/>
    <mergeCell ref="L3:M5"/>
    <mergeCell ref="N3:O5"/>
    <mergeCell ref="P3:Q5"/>
    <mergeCell ref="A3:D5"/>
    <mergeCell ref="A1:D2"/>
    <mergeCell ref="C6:D6"/>
    <mergeCell ref="C7:D10"/>
    <mergeCell ref="B13:B14"/>
    <mergeCell ref="Q11:Q12"/>
    <mergeCell ref="T11:T12"/>
    <mergeCell ref="J11:J12"/>
    <mergeCell ref="K11:K12"/>
    <mergeCell ref="L11:L12"/>
    <mergeCell ref="M11:M12"/>
    <mergeCell ref="C29:D32"/>
    <mergeCell ref="D33:D40"/>
    <mergeCell ref="N11:N12"/>
    <mergeCell ref="B15:B16"/>
    <mergeCell ref="E15:E16"/>
    <mergeCell ref="G15:G16"/>
    <mergeCell ref="H15:H16"/>
    <mergeCell ref="I15:I16"/>
    <mergeCell ref="J15:J16"/>
    <mergeCell ref="Q15:Q16"/>
    <mergeCell ref="T15:T16"/>
    <mergeCell ref="B21:B22"/>
    <mergeCell ref="E21:E22"/>
    <mergeCell ref="G21:G22"/>
    <mergeCell ref="H21:H22"/>
    <mergeCell ref="I21:I22"/>
    <mergeCell ref="L19:L20"/>
    <mergeCell ref="C53:D54"/>
    <mergeCell ref="C57:D57"/>
    <mergeCell ref="C58:D58"/>
    <mergeCell ref="C59:D59"/>
    <mergeCell ref="C60:D60"/>
    <mergeCell ref="C61:D61"/>
    <mergeCell ref="C62:D62"/>
    <mergeCell ref="B43:B44"/>
    <mergeCell ref="E43:E44"/>
    <mergeCell ref="G43:G44"/>
    <mergeCell ref="H43:H44"/>
    <mergeCell ref="I43:I44"/>
    <mergeCell ref="J43:J44"/>
    <mergeCell ref="K43:K44"/>
    <mergeCell ref="B47:B48"/>
    <mergeCell ref="E47:E48"/>
    <mergeCell ref="G47:G48"/>
    <mergeCell ref="H47:H48"/>
    <mergeCell ref="I47:I48"/>
    <mergeCell ref="W43:W44"/>
    <mergeCell ref="X43:X44"/>
    <mergeCell ref="L43:L44"/>
    <mergeCell ref="M43:M44"/>
    <mergeCell ref="N43:N44"/>
    <mergeCell ref="O43:O44"/>
    <mergeCell ref="P43:P44"/>
    <mergeCell ref="Q43:Q44"/>
    <mergeCell ref="T43:T44"/>
    <mergeCell ref="U43:U44"/>
    <mergeCell ref="V43:V44"/>
  </mergeCells>
  <phoneticPr fontId="1"/>
  <dataValidations count="2">
    <dataValidation type="list" allowBlank="1" showInputMessage="1" showErrorMessage="1" sqref="H59:H60 P59:P60 N59:N60 L59:L60 J59:J60" xr:uid="{B46D6E84-FFB6-4EE2-AE34-B39AFEF8BC17}">
      <formula1>$AD$66:$AD$67</formula1>
    </dataValidation>
    <dataValidation type="list" allowBlank="1" showInputMessage="1" showErrorMessage="1" sqref="H57:H58 P61:P62 P57:P58 N61:N62 N57:N58 L61:L62 L57:L58 J61:J62 J57:J58 H61:H62" xr:uid="{71CBA190-B1E0-40E9-8E92-7BD6A49D0EA6}">
      <formula1>$AC$66:$AC$68</formula1>
    </dataValidation>
  </dataValidations>
  <printOptions horizontalCentered="1" verticalCentered="1"/>
  <pageMargins left="0.59055118110236227" right="0" top="0" bottom="0" header="0" footer="0"/>
  <pageSetup paperSize="9" scale="6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4CB0-A649-4AAC-AECD-4F91046E477B}">
  <sheetPr>
    <pageSetUpPr fitToPage="1"/>
  </sheetPr>
  <dimension ref="A1:AD75"/>
  <sheetViews>
    <sheetView view="pageBreakPreview" zoomScale="85" zoomScaleNormal="100" zoomScaleSheetLayoutView="85" workbookViewId="0">
      <selection activeCell="D49" sqref="D49:D50"/>
    </sheetView>
  </sheetViews>
  <sheetFormatPr defaultRowHeight="16.5" x14ac:dyDescent="0.25"/>
  <cols>
    <col min="1" max="1" width="5" style="1" customWidth="1"/>
    <col min="2" max="2" width="5.5" style="1" bestFit="1" customWidth="1"/>
    <col min="3" max="3" width="21.75" style="1" bestFit="1" customWidth="1"/>
    <col min="4" max="4" width="11.25" style="1" customWidth="1"/>
    <col min="5" max="5" width="8.5" style="1" customWidth="1"/>
    <col min="6" max="6" width="9.25" style="1" bestFit="1" customWidth="1"/>
    <col min="7" max="7" width="10" style="1" customWidth="1"/>
    <col min="8" max="8" width="6.25" style="1" customWidth="1"/>
    <col min="9" max="9" width="10" style="1" customWidth="1"/>
    <col min="10" max="10" width="6.25" style="1" customWidth="1"/>
    <col min="11" max="11" width="10" style="1" customWidth="1"/>
    <col min="12" max="12" width="6.25" style="1" customWidth="1"/>
    <col min="13" max="13" width="10" style="1" customWidth="1"/>
    <col min="14" max="14" width="6.25" style="1" customWidth="1"/>
    <col min="15" max="15" width="10" style="1" customWidth="1"/>
    <col min="16" max="16" width="6.25" style="1" customWidth="1"/>
    <col min="17" max="17" width="1" style="3" customWidth="1"/>
    <col min="18" max="18" width="6.25" style="3" customWidth="1"/>
    <col min="19" max="19" width="9.125" style="1" customWidth="1"/>
    <col min="20" max="20" width="9.5" style="1" bestFit="1" customWidth="1"/>
    <col min="21" max="24" width="8.75" style="1"/>
    <col min="25" max="25" width="10.125" style="1" bestFit="1" customWidth="1"/>
    <col min="26" max="250" width="8.75" style="1"/>
    <col min="251" max="252" width="5" style="1" customWidth="1"/>
    <col min="253" max="253" width="22.625" style="1" customWidth="1"/>
    <col min="254" max="258" width="8.5" style="1" customWidth="1"/>
    <col min="259" max="259" width="10" style="1" customWidth="1"/>
    <col min="260" max="260" width="6.25" style="1" customWidth="1"/>
    <col min="261" max="261" width="10" style="1" customWidth="1"/>
    <col min="262" max="262" width="6.25" style="1" customWidth="1"/>
    <col min="263" max="263" width="10" style="1" customWidth="1"/>
    <col min="264" max="264" width="6.25" style="1" customWidth="1"/>
    <col min="265" max="265" width="10" style="1" customWidth="1"/>
    <col min="266" max="266" width="6.25" style="1" customWidth="1"/>
    <col min="267" max="267" width="1" style="1" customWidth="1"/>
    <col min="268" max="268" width="6.25" style="1" customWidth="1"/>
    <col min="269" max="506" width="8.75" style="1"/>
    <col min="507" max="508" width="5" style="1" customWidth="1"/>
    <col min="509" max="509" width="22.625" style="1" customWidth="1"/>
    <col min="510" max="514" width="8.5" style="1" customWidth="1"/>
    <col min="515" max="515" width="10" style="1" customWidth="1"/>
    <col min="516" max="516" width="6.25" style="1" customWidth="1"/>
    <col min="517" max="517" width="10" style="1" customWidth="1"/>
    <col min="518" max="518" width="6.25" style="1" customWidth="1"/>
    <col min="519" max="519" width="10" style="1" customWidth="1"/>
    <col min="520" max="520" width="6.25" style="1" customWidth="1"/>
    <col min="521" max="521" width="10" style="1" customWidth="1"/>
    <col min="522" max="522" width="6.25" style="1" customWidth="1"/>
    <col min="523" max="523" width="1" style="1" customWidth="1"/>
    <col min="524" max="524" width="6.25" style="1" customWidth="1"/>
    <col min="525" max="762" width="8.75" style="1"/>
    <col min="763" max="764" width="5" style="1" customWidth="1"/>
    <col min="765" max="765" width="22.625" style="1" customWidth="1"/>
    <col min="766" max="770" width="8.5" style="1" customWidth="1"/>
    <col min="771" max="771" width="10" style="1" customWidth="1"/>
    <col min="772" max="772" width="6.25" style="1" customWidth="1"/>
    <col min="773" max="773" width="10" style="1" customWidth="1"/>
    <col min="774" max="774" width="6.25" style="1" customWidth="1"/>
    <col min="775" max="775" width="10" style="1" customWidth="1"/>
    <col min="776" max="776" width="6.25" style="1" customWidth="1"/>
    <col min="777" max="777" width="10" style="1" customWidth="1"/>
    <col min="778" max="778" width="6.25" style="1" customWidth="1"/>
    <col min="779" max="779" width="1" style="1" customWidth="1"/>
    <col min="780" max="780" width="6.25" style="1" customWidth="1"/>
    <col min="781" max="1018" width="8.75" style="1"/>
    <col min="1019" max="1020" width="5" style="1" customWidth="1"/>
    <col min="1021" max="1021" width="22.625" style="1" customWidth="1"/>
    <col min="1022" max="1026" width="8.5" style="1" customWidth="1"/>
    <col min="1027" max="1027" width="10" style="1" customWidth="1"/>
    <col min="1028" max="1028" width="6.25" style="1" customWidth="1"/>
    <col min="1029" max="1029" width="10" style="1" customWidth="1"/>
    <col min="1030" max="1030" width="6.25" style="1" customWidth="1"/>
    <col min="1031" max="1031" width="10" style="1" customWidth="1"/>
    <col min="1032" max="1032" width="6.25" style="1" customWidth="1"/>
    <col min="1033" max="1033" width="10" style="1" customWidth="1"/>
    <col min="1034" max="1034" width="6.25" style="1" customWidth="1"/>
    <col min="1035" max="1035" width="1" style="1" customWidth="1"/>
    <col min="1036" max="1036" width="6.25" style="1" customWidth="1"/>
    <col min="1037" max="1274" width="8.75" style="1"/>
    <col min="1275" max="1276" width="5" style="1" customWidth="1"/>
    <col min="1277" max="1277" width="22.625" style="1" customWidth="1"/>
    <col min="1278" max="1282" width="8.5" style="1" customWidth="1"/>
    <col min="1283" max="1283" width="10" style="1" customWidth="1"/>
    <col min="1284" max="1284" width="6.25" style="1" customWidth="1"/>
    <col min="1285" max="1285" width="10" style="1" customWidth="1"/>
    <col min="1286" max="1286" width="6.25" style="1" customWidth="1"/>
    <col min="1287" max="1287" width="10" style="1" customWidth="1"/>
    <col min="1288" max="1288" width="6.25" style="1" customWidth="1"/>
    <col min="1289" max="1289" width="10" style="1" customWidth="1"/>
    <col min="1290" max="1290" width="6.25" style="1" customWidth="1"/>
    <col min="1291" max="1291" width="1" style="1" customWidth="1"/>
    <col min="1292" max="1292" width="6.25" style="1" customWidth="1"/>
    <col min="1293" max="1530" width="8.75" style="1"/>
    <col min="1531" max="1532" width="5" style="1" customWidth="1"/>
    <col min="1533" max="1533" width="22.625" style="1" customWidth="1"/>
    <col min="1534" max="1538" width="8.5" style="1" customWidth="1"/>
    <col min="1539" max="1539" width="10" style="1" customWidth="1"/>
    <col min="1540" max="1540" width="6.25" style="1" customWidth="1"/>
    <col min="1541" max="1541" width="10" style="1" customWidth="1"/>
    <col min="1542" max="1542" width="6.25" style="1" customWidth="1"/>
    <col min="1543" max="1543" width="10" style="1" customWidth="1"/>
    <col min="1544" max="1544" width="6.25" style="1" customWidth="1"/>
    <col min="1545" max="1545" width="10" style="1" customWidth="1"/>
    <col min="1546" max="1546" width="6.25" style="1" customWidth="1"/>
    <col min="1547" max="1547" width="1" style="1" customWidth="1"/>
    <col min="1548" max="1548" width="6.25" style="1" customWidth="1"/>
    <col min="1549" max="1786" width="8.75" style="1"/>
    <col min="1787" max="1788" width="5" style="1" customWidth="1"/>
    <col min="1789" max="1789" width="22.625" style="1" customWidth="1"/>
    <col min="1790" max="1794" width="8.5" style="1" customWidth="1"/>
    <col min="1795" max="1795" width="10" style="1" customWidth="1"/>
    <col min="1796" max="1796" width="6.25" style="1" customWidth="1"/>
    <col min="1797" max="1797" width="10" style="1" customWidth="1"/>
    <col min="1798" max="1798" width="6.25" style="1" customWidth="1"/>
    <col min="1799" max="1799" width="10" style="1" customWidth="1"/>
    <col min="1800" max="1800" width="6.25" style="1" customWidth="1"/>
    <col min="1801" max="1801" width="10" style="1" customWidth="1"/>
    <col min="1802" max="1802" width="6.25" style="1" customWidth="1"/>
    <col min="1803" max="1803" width="1" style="1" customWidth="1"/>
    <col min="1804" max="1804" width="6.25" style="1" customWidth="1"/>
    <col min="1805" max="2042" width="8.75" style="1"/>
    <col min="2043" max="2044" width="5" style="1" customWidth="1"/>
    <col min="2045" max="2045" width="22.625" style="1" customWidth="1"/>
    <col min="2046" max="2050" width="8.5" style="1" customWidth="1"/>
    <col min="2051" max="2051" width="10" style="1" customWidth="1"/>
    <col min="2052" max="2052" width="6.25" style="1" customWidth="1"/>
    <col min="2053" max="2053" width="10" style="1" customWidth="1"/>
    <col min="2054" max="2054" width="6.25" style="1" customWidth="1"/>
    <col min="2055" max="2055" width="10" style="1" customWidth="1"/>
    <col min="2056" max="2056" width="6.25" style="1" customWidth="1"/>
    <col min="2057" max="2057" width="10" style="1" customWidth="1"/>
    <col min="2058" max="2058" width="6.25" style="1" customWidth="1"/>
    <col min="2059" max="2059" width="1" style="1" customWidth="1"/>
    <col min="2060" max="2060" width="6.25" style="1" customWidth="1"/>
    <col min="2061" max="2298" width="8.75" style="1"/>
    <col min="2299" max="2300" width="5" style="1" customWidth="1"/>
    <col min="2301" max="2301" width="22.625" style="1" customWidth="1"/>
    <col min="2302" max="2306" width="8.5" style="1" customWidth="1"/>
    <col min="2307" max="2307" width="10" style="1" customWidth="1"/>
    <col min="2308" max="2308" width="6.25" style="1" customWidth="1"/>
    <col min="2309" max="2309" width="10" style="1" customWidth="1"/>
    <col min="2310" max="2310" width="6.25" style="1" customWidth="1"/>
    <col min="2311" max="2311" width="10" style="1" customWidth="1"/>
    <col min="2312" max="2312" width="6.25" style="1" customWidth="1"/>
    <col min="2313" max="2313" width="10" style="1" customWidth="1"/>
    <col min="2314" max="2314" width="6.25" style="1" customWidth="1"/>
    <col min="2315" max="2315" width="1" style="1" customWidth="1"/>
    <col min="2316" max="2316" width="6.25" style="1" customWidth="1"/>
    <col min="2317" max="2554" width="8.75" style="1"/>
    <col min="2555" max="2556" width="5" style="1" customWidth="1"/>
    <col min="2557" max="2557" width="22.625" style="1" customWidth="1"/>
    <col min="2558" max="2562" width="8.5" style="1" customWidth="1"/>
    <col min="2563" max="2563" width="10" style="1" customWidth="1"/>
    <col min="2564" max="2564" width="6.25" style="1" customWidth="1"/>
    <col min="2565" max="2565" width="10" style="1" customWidth="1"/>
    <col min="2566" max="2566" width="6.25" style="1" customWidth="1"/>
    <col min="2567" max="2567" width="10" style="1" customWidth="1"/>
    <col min="2568" max="2568" width="6.25" style="1" customWidth="1"/>
    <col min="2569" max="2569" width="10" style="1" customWidth="1"/>
    <col min="2570" max="2570" width="6.25" style="1" customWidth="1"/>
    <col min="2571" max="2571" width="1" style="1" customWidth="1"/>
    <col min="2572" max="2572" width="6.25" style="1" customWidth="1"/>
    <col min="2573" max="2810" width="8.75" style="1"/>
    <col min="2811" max="2812" width="5" style="1" customWidth="1"/>
    <col min="2813" max="2813" width="22.625" style="1" customWidth="1"/>
    <col min="2814" max="2818" width="8.5" style="1" customWidth="1"/>
    <col min="2819" max="2819" width="10" style="1" customWidth="1"/>
    <col min="2820" max="2820" width="6.25" style="1" customWidth="1"/>
    <col min="2821" max="2821" width="10" style="1" customWidth="1"/>
    <col min="2822" max="2822" width="6.25" style="1" customWidth="1"/>
    <col min="2823" max="2823" width="10" style="1" customWidth="1"/>
    <col min="2824" max="2824" width="6.25" style="1" customWidth="1"/>
    <col min="2825" max="2825" width="10" style="1" customWidth="1"/>
    <col min="2826" max="2826" width="6.25" style="1" customWidth="1"/>
    <col min="2827" max="2827" width="1" style="1" customWidth="1"/>
    <col min="2828" max="2828" width="6.25" style="1" customWidth="1"/>
    <col min="2829" max="3066" width="8.75" style="1"/>
    <col min="3067" max="3068" width="5" style="1" customWidth="1"/>
    <col min="3069" max="3069" width="22.625" style="1" customWidth="1"/>
    <col min="3070" max="3074" width="8.5" style="1" customWidth="1"/>
    <col min="3075" max="3075" width="10" style="1" customWidth="1"/>
    <col min="3076" max="3076" width="6.25" style="1" customWidth="1"/>
    <col min="3077" max="3077" width="10" style="1" customWidth="1"/>
    <col min="3078" max="3078" width="6.25" style="1" customWidth="1"/>
    <col min="3079" max="3079" width="10" style="1" customWidth="1"/>
    <col min="3080" max="3080" width="6.25" style="1" customWidth="1"/>
    <col min="3081" max="3081" width="10" style="1" customWidth="1"/>
    <col min="3082" max="3082" width="6.25" style="1" customWidth="1"/>
    <col min="3083" max="3083" width="1" style="1" customWidth="1"/>
    <col min="3084" max="3084" width="6.25" style="1" customWidth="1"/>
    <col min="3085" max="3322" width="8.75" style="1"/>
    <col min="3323" max="3324" width="5" style="1" customWidth="1"/>
    <col min="3325" max="3325" width="22.625" style="1" customWidth="1"/>
    <col min="3326" max="3330" width="8.5" style="1" customWidth="1"/>
    <col min="3331" max="3331" width="10" style="1" customWidth="1"/>
    <col min="3332" max="3332" width="6.25" style="1" customWidth="1"/>
    <col min="3333" max="3333" width="10" style="1" customWidth="1"/>
    <col min="3334" max="3334" width="6.25" style="1" customWidth="1"/>
    <col min="3335" max="3335" width="10" style="1" customWidth="1"/>
    <col min="3336" max="3336" width="6.25" style="1" customWidth="1"/>
    <col min="3337" max="3337" width="10" style="1" customWidth="1"/>
    <col min="3338" max="3338" width="6.25" style="1" customWidth="1"/>
    <col min="3339" max="3339" width="1" style="1" customWidth="1"/>
    <col min="3340" max="3340" width="6.25" style="1" customWidth="1"/>
    <col min="3341" max="3578" width="8.75" style="1"/>
    <col min="3579" max="3580" width="5" style="1" customWidth="1"/>
    <col min="3581" max="3581" width="22.625" style="1" customWidth="1"/>
    <col min="3582" max="3586" width="8.5" style="1" customWidth="1"/>
    <col min="3587" max="3587" width="10" style="1" customWidth="1"/>
    <col min="3588" max="3588" width="6.25" style="1" customWidth="1"/>
    <col min="3589" max="3589" width="10" style="1" customWidth="1"/>
    <col min="3590" max="3590" width="6.25" style="1" customWidth="1"/>
    <col min="3591" max="3591" width="10" style="1" customWidth="1"/>
    <col min="3592" max="3592" width="6.25" style="1" customWidth="1"/>
    <col min="3593" max="3593" width="10" style="1" customWidth="1"/>
    <col min="3594" max="3594" width="6.25" style="1" customWidth="1"/>
    <col min="3595" max="3595" width="1" style="1" customWidth="1"/>
    <col min="3596" max="3596" width="6.25" style="1" customWidth="1"/>
    <col min="3597" max="3834" width="8.75" style="1"/>
    <col min="3835" max="3836" width="5" style="1" customWidth="1"/>
    <col min="3837" max="3837" width="22.625" style="1" customWidth="1"/>
    <col min="3838" max="3842" width="8.5" style="1" customWidth="1"/>
    <col min="3843" max="3843" width="10" style="1" customWidth="1"/>
    <col min="3844" max="3844" width="6.25" style="1" customWidth="1"/>
    <col min="3845" max="3845" width="10" style="1" customWidth="1"/>
    <col min="3846" max="3846" width="6.25" style="1" customWidth="1"/>
    <col min="3847" max="3847" width="10" style="1" customWidth="1"/>
    <col min="3848" max="3848" width="6.25" style="1" customWidth="1"/>
    <col min="3849" max="3849" width="10" style="1" customWidth="1"/>
    <col min="3850" max="3850" width="6.25" style="1" customWidth="1"/>
    <col min="3851" max="3851" width="1" style="1" customWidth="1"/>
    <col min="3852" max="3852" width="6.25" style="1" customWidth="1"/>
    <col min="3853" max="4090" width="8.75" style="1"/>
    <col min="4091" max="4092" width="5" style="1" customWidth="1"/>
    <col min="4093" max="4093" width="22.625" style="1" customWidth="1"/>
    <col min="4094" max="4098" width="8.5" style="1" customWidth="1"/>
    <col min="4099" max="4099" width="10" style="1" customWidth="1"/>
    <col min="4100" max="4100" width="6.25" style="1" customWidth="1"/>
    <col min="4101" max="4101" width="10" style="1" customWidth="1"/>
    <col min="4102" max="4102" width="6.25" style="1" customWidth="1"/>
    <col min="4103" max="4103" width="10" style="1" customWidth="1"/>
    <col min="4104" max="4104" width="6.25" style="1" customWidth="1"/>
    <col min="4105" max="4105" width="10" style="1" customWidth="1"/>
    <col min="4106" max="4106" width="6.25" style="1" customWidth="1"/>
    <col min="4107" max="4107" width="1" style="1" customWidth="1"/>
    <col min="4108" max="4108" width="6.25" style="1" customWidth="1"/>
    <col min="4109" max="4346" width="8.75" style="1"/>
    <col min="4347" max="4348" width="5" style="1" customWidth="1"/>
    <col min="4349" max="4349" width="22.625" style="1" customWidth="1"/>
    <col min="4350" max="4354" width="8.5" style="1" customWidth="1"/>
    <col min="4355" max="4355" width="10" style="1" customWidth="1"/>
    <col min="4356" max="4356" width="6.25" style="1" customWidth="1"/>
    <col min="4357" max="4357" width="10" style="1" customWidth="1"/>
    <col min="4358" max="4358" width="6.25" style="1" customWidth="1"/>
    <col min="4359" max="4359" width="10" style="1" customWidth="1"/>
    <col min="4360" max="4360" width="6.25" style="1" customWidth="1"/>
    <col min="4361" max="4361" width="10" style="1" customWidth="1"/>
    <col min="4362" max="4362" width="6.25" style="1" customWidth="1"/>
    <col min="4363" max="4363" width="1" style="1" customWidth="1"/>
    <col min="4364" max="4364" width="6.25" style="1" customWidth="1"/>
    <col min="4365" max="4602" width="8.75" style="1"/>
    <col min="4603" max="4604" width="5" style="1" customWidth="1"/>
    <col min="4605" max="4605" width="22.625" style="1" customWidth="1"/>
    <col min="4606" max="4610" width="8.5" style="1" customWidth="1"/>
    <col min="4611" max="4611" width="10" style="1" customWidth="1"/>
    <col min="4612" max="4612" width="6.25" style="1" customWidth="1"/>
    <col min="4613" max="4613" width="10" style="1" customWidth="1"/>
    <col min="4614" max="4614" width="6.25" style="1" customWidth="1"/>
    <col min="4615" max="4615" width="10" style="1" customWidth="1"/>
    <col min="4616" max="4616" width="6.25" style="1" customWidth="1"/>
    <col min="4617" max="4617" width="10" style="1" customWidth="1"/>
    <col min="4618" max="4618" width="6.25" style="1" customWidth="1"/>
    <col min="4619" max="4619" width="1" style="1" customWidth="1"/>
    <col min="4620" max="4620" width="6.25" style="1" customWidth="1"/>
    <col min="4621" max="4858" width="8.75" style="1"/>
    <col min="4859" max="4860" width="5" style="1" customWidth="1"/>
    <col min="4861" max="4861" width="22.625" style="1" customWidth="1"/>
    <col min="4862" max="4866" width="8.5" style="1" customWidth="1"/>
    <col min="4867" max="4867" width="10" style="1" customWidth="1"/>
    <col min="4868" max="4868" width="6.25" style="1" customWidth="1"/>
    <col min="4869" max="4869" width="10" style="1" customWidth="1"/>
    <col min="4870" max="4870" width="6.25" style="1" customWidth="1"/>
    <col min="4871" max="4871" width="10" style="1" customWidth="1"/>
    <col min="4872" max="4872" width="6.25" style="1" customWidth="1"/>
    <col min="4873" max="4873" width="10" style="1" customWidth="1"/>
    <col min="4874" max="4874" width="6.25" style="1" customWidth="1"/>
    <col min="4875" max="4875" width="1" style="1" customWidth="1"/>
    <col min="4876" max="4876" width="6.25" style="1" customWidth="1"/>
    <col min="4877" max="5114" width="8.75" style="1"/>
    <col min="5115" max="5116" width="5" style="1" customWidth="1"/>
    <col min="5117" max="5117" width="22.625" style="1" customWidth="1"/>
    <col min="5118" max="5122" width="8.5" style="1" customWidth="1"/>
    <col min="5123" max="5123" width="10" style="1" customWidth="1"/>
    <col min="5124" max="5124" width="6.25" style="1" customWidth="1"/>
    <col min="5125" max="5125" width="10" style="1" customWidth="1"/>
    <col min="5126" max="5126" width="6.25" style="1" customWidth="1"/>
    <col min="5127" max="5127" width="10" style="1" customWidth="1"/>
    <col min="5128" max="5128" width="6.25" style="1" customWidth="1"/>
    <col min="5129" max="5129" width="10" style="1" customWidth="1"/>
    <col min="5130" max="5130" width="6.25" style="1" customWidth="1"/>
    <col min="5131" max="5131" width="1" style="1" customWidth="1"/>
    <col min="5132" max="5132" width="6.25" style="1" customWidth="1"/>
    <col min="5133" max="5370" width="8.75" style="1"/>
    <col min="5371" max="5372" width="5" style="1" customWidth="1"/>
    <col min="5373" max="5373" width="22.625" style="1" customWidth="1"/>
    <col min="5374" max="5378" width="8.5" style="1" customWidth="1"/>
    <col min="5379" max="5379" width="10" style="1" customWidth="1"/>
    <col min="5380" max="5380" width="6.25" style="1" customWidth="1"/>
    <col min="5381" max="5381" width="10" style="1" customWidth="1"/>
    <col min="5382" max="5382" width="6.25" style="1" customWidth="1"/>
    <col min="5383" max="5383" width="10" style="1" customWidth="1"/>
    <col min="5384" max="5384" width="6.25" style="1" customWidth="1"/>
    <col min="5385" max="5385" width="10" style="1" customWidth="1"/>
    <col min="5386" max="5386" width="6.25" style="1" customWidth="1"/>
    <col min="5387" max="5387" width="1" style="1" customWidth="1"/>
    <col min="5388" max="5388" width="6.25" style="1" customWidth="1"/>
    <col min="5389" max="5626" width="8.75" style="1"/>
    <col min="5627" max="5628" width="5" style="1" customWidth="1"/>
    <col min="5629" max="5629" width="22.625" style="1" customWidth="1"/>
    <col min="5630" max="5634" width="8.5" style="1" customWidth="1"/>
    <col min="5635" max="5635" width="10" style="1" customWidth="1"/>
    <col min="5636" max="5636" width="6.25" style="1" customWidth="1"/>
    <col min="5637" max="5637" width="10" style="1" customWidth="1"/>
    <col min="5638" max="5638" width="6.25" style="1" customWidth="1"/>
    <col min="5639" max="5639" width="10" style="1" customWidth="1"/>
    <col min="5640" max="5640" width="6.25" style="1" customWidth="1"/>
    <col min="5641" max="5641" width="10" style="1" customWidth="1"/>
    <col min="5642" max="5642" width="6.25" style="1" customWidth="1"/>
    <col min="5643" max="5643" width="1" style="1" customWidth="1"/>
    <col min="5644" max="5644" width="6.25" style="1" customWidth="1"/>
    <col min="5645" max="5882" width="8.75" style="1"/>
    <col min="5883" max="5884" width="5" style="1" customWidth="1"/>
    <col min="5885" max="5885" width="22.625" style="1" customWidth="1"/>
    <col min="5886" max="5890" width="8.5" style="1" customWidth="1"/>
    <col min="5891" max="5891" width="10" style="1" customWidth="1"/>
    <col min="5892" max="5892" width="6.25" style="1" customWidth="1"/>
    <col min="5893" max="5893" width="10" style="1" customWidth="1"/>
    <col min="5894" max="5894" width="6.25" style="1" customWidth="1"/>
    <col min="5895" max="5895" width="10" style="1" customWidth="1"/>
    <col min="5896" max="5896" width="6.25" style="1" customWidth="1"/>
    <col min="5897" max="5897" width="10" style="1" customWidth="1"/>
    <col min="5898" max="5898" width="6.25" style="1" customWidth="1"/>
    <col min="5899" max="5899" width="1" style="1" customWidth="1"/>
    <col min="5900" max="5900" width="6.25" style="1" customWidth="1"/>
    <col min="5901" max="6138" width="8.75" style="1"/>
    <col min="6139" max="6140" width="5" style="1" customWidth="1"/>
    <col min="6141" max="6141" width="22.625" style="1" customWidth="1"/>
    <col min="6142" max="6146" width="8.5" style="1" customWidth="1"/>
    <col min="6147" max="6147" width="10" style="1" customWidth="1"/>
    <col min="6148" max="6148" width="6.25" style="1" customWidth="1"/>
    <col min="6149" max="6149" width="10" style="1" customWidth="1"/>
    <col min="6150" max="6150" width="6.25" style="1" customWidth="1"/>
    <col min="6151" max="6151" width="10" style="1" customWidth="1"/>
    <col min="6152" max="6152" width="6.25" style="1" customWidth="1"/>
    <col min="6153" max="6153" width="10" style="1" customWidth="1"/>
    <col min="6154" max="6154" width="6.25" style="1" customWidth="1"/>
    <col min="6155" max="6155" width="1" style="1" customWidth="1"/>
    <col min="6156" max="6156" width="6.25" style="1" customWidth="1"/>
    <col min="6157" max="6394" width="8.75" style="1"/>
    <col min="6395" max="6396" width="5" style="1" customWidth="1"/>
    <col min="6397" max="6397" width="22.625" style="1" customWidth="1"/>
    <col min="6398" max="6402" width="8.5" style="1" customWidth="1"/>
    <col min="6403" max="6403" width="10" style="1" customWidth="1"/>
    <col min="6404" max="6404" width="6.25" style="1" customWidth="1"/>
    <col min="6405" max="6405" width="10" style="1" customWidth="1"/>
    <col min="6406" max="6406" width="6.25" style="1" customWidth="1"/>
    <col min="6407" max="6407" width="10" style="1" customWidth="1"/>
    <col min="6408" max="6408" width="6.25" style="1" customWidth="1"/>
    <col min="6409" max="6409" width="10" style="1" customWidth="1"/>
    <col min="6410" max="6410" width="6.25" style="1" customWidth="1"/>
    <col min="6411" max="6411" width="1" style="1" customWidth="1"/>
    <col min="6412" max="6412" width="6.25" style="1" customWidth="1"/>
    <col min="6413" max="6650" width="8.75" style="1"/>
    <col min="6651" max="6652" width="5" style="1" customWidth="1"/>
    <col min="6653" max="6653" width="22.625" style="1" customWidth="1"/>
    <col min="6654" max="6658" width="8.5" style="1" customWidth="1"/>
    <col min="6659" max="6659" width="10" style="1" customWidth="1"/>
    <col min="6660" max="6660" width="6.25" style="1" customWidth="1"/>
    <col min="6661" max="6661" width="10" style="1" customWidth="1"/>
    <col min="6662" max="6662" width="6.25" style="1" customWidth="1"/>
    <col min="6663" max="6663" width="10" style="1" customWidth="1"/>
    <col min="6664" max="6664" width="6.25" style="1" customWidth="1"/>
    <col min="6665" max="6665" width="10" style="1" customWidth="1"/>
    <col min="6666" max="6666" width="6.25" style="1" customWidth="1"/>
    <col min="6667" max="6667" width="1" style="1" customWidth="1"/>
    <col min="6668" max="6668" width="6.25" style="1" customWidth="1"/>
    <col min="6669" max="6906" width="8.75" style="1"/>
    <col min="6907" max="6908" width="5" style="1" customWidth="1"/>
    <col min="6909" max="6909" width="22.625" style="1" customWidth="1"/>
    <col min="6910" max="6914" width="8.5" style="1" customWidth="1"/>
    <col min="6915" max="6915" width="10" style="1" customWidth="1"/>
    <col min="6916" max="6916" width="6.25" style="1" customWidth="1"/>
    <col min="6917" max="6917" width="10" style="1" customWidth="1"/>
    <col min="6918" max="6918" width="6.25" style="1" customWidth="1"/>
    <col min="6919" max="6919" width="10" style="1" customWidth="1"/>
    <col min="6920" max="6920" width="6.25" style="1" customWidth="1"/>
    <col min="6921" max="6921" width="10" style="1" customWidth="1"/>
    <col min="6922" max="6922" width="6.25" style="1" customWidth="1"/>
    <col min="6923" max="6923" width="1" style="1" customWidth="1"/>
    <col min="6924" max="6924" width="6.25" style="1" customWidth="1"/>
    <col min="6925" max="7162" width="8.75" style="1"/>
    <col min="7163" max="7164" width="5" style="1" customWidth="1"/>
    <col min="7165" max="7165" width="22.625" style="1" customWidth="1"/>
    <col min="7166" max="7170" width="8.5" style="1" customWidth="1"/>
    <col min="7171" max="7171" width="10" style="1" customWidth="1"/>
    <col min="7172" max="7172" width="6.25" style="1" customWidth="1"/>
    <col min="7173" max="7173" width="10" style="1" customWidth="1"/>
    <col min="7174" max="7174" width="6.25" style="1" customWidth="1"/>
    <col min="7175" max="7175" width="10" style="1" customWidth="1"/>
    <col min="7176" max="7176" width="6.25" style="1" customWidth="1"/>
    <col min="7177" max="7177" width="10" style="1" customWidth="1"/>
    <col min="7178" max="7178" width="6.25" style="1" customWidth="1"/>
    <col min="7179" max="7179" width="1" style="1" customWidth="1"/>
    <col min="7180" max="7180" width="6.25" style="1" customWidth="1"/>
    <col min="7181" max="7418" width="8.75" style="1"/>
    <col min="7419" max="7420" width="5" style="1" customWidth="1"/>
    <col min="7421" max="7421" width="22.625" style="1" customWidth="1"/>
    <col min="7422" max="7426" width="8.5" style="1" customWidth="1"/>
    <col min="7427" max="7427" width="10" style="1" customWidth="1"/>
    <col min="7428" max="7428" width="6.25" style="1" customWidth="1"/>
    <col min="7429" max="7429" width="10" style="1" customWidth="1"/>
    <col min="7430" max="7430" width="6.25" style="1" customWidth="1"/>
    <col min="7431" max="7431" width="10" style="1" customWidth="1"/>
    <col min="7432" max="7432" width="6.25" style="1" customWidth="1"/>
    <col min="7433" max="7433" width="10" style="1" customWidth="1"/>
    <col min="7434" max="7434" width="6.25" style="1" customWidth="1"/>
    <col min="7435" max="7435" width="1" style="1" customWidth="1"/>
    <col min="7436" max="7436" width="6.25" style="1" customWidth="1"/>
    <col min="7437" max="7674" width="8.75" style="1"/>
    <col min="7675" max="7676" width="5" style="1" customWidth="1"/>
    <col min="7677" max="7677" width="22.625" style="1" customWidth="1"/>
    <col min="7678" max="7682" width="8.5" style="1" customWidth="1"/>
    <col min="7683" max="7683" width="10" style="1" customWidth="1"/>
    <col min="7684" max="7684" width="6.25" style="1" customWidth="1"/>
    <col min="7685" max="7685" width="10" style="1" customWidth="1"/>
    <col min="7686" max="7686" width="6.25" style="1" customWidth="1"/>
    <col min="7687" max="7687" width="10" style="1" customWidth="1"/>
    <col min="7688" max="7688" width="6.25" style="1" customWidth="1"/>
    <col min="7689" max="7689" width="10" style="1" customWidth="1"/>
    <col min="7690" max="7690" width="6.25" style="1" customWidth="1"/>
    <col min="7691" max="7691" width="1" style="1" customWidth="1"/>
    <col min="7692" max="7692" width="6.25" style="1" customWidth="1"/>
    <col min="7693" max="7930" width="8.75" style="1"/>
    <col min="7931" max="7932" width="5" style="1" customWidth="1"/>
    <col min="7933" max="7933" width="22.625" style="1" customWidth="1"/>
    <col min="7934" max="7938" width="8.5" style="1" customWidth="1"/>
    <col min="7939" max="7939" width="10" style="1" customWidth="1"/>
    <col min="7940" max="7940" width="6.25" style="1" customWidth="1"/>
    <col min="7941" max="7941" width="10" style="1" customWidth="1"/>
    <col min="7942" max="7942" width="6.25" style="1" customWidth="1"/>
    <col min="7943" max="7943" width="10" style="1" customWidth="1"/>
    <col min="7944" max="7944" width="6.25" style="1" customWidth="1"/>
    <col min="7945" max="7945" width="10" style="1" customWidth="1"/>
    <col min="7946" max="7946" width="6.25" style="1" customWidth="1"/>
    <col min="7947" max="7947" width="1" style="1" customWidth="1"/>
    <col min="7948" max="7948" width="6.25" style="1" customWidth="1"/>
    <col min="7949" max="8186" width="8.75" style="1"/>
    <col min="8187" max="8188" width="5" style="1" customWidth="1"/>
    <col min="8189" max="8189" width="22.625" style="1" customWidth="1"/>
    <col min="8190" max="8194" width="8.5" style="1" customWidth="1"/>
    <col min="8195" max="8195" width="10" style="1" customWidth="1"/>
    <col min="8196" max="8196" width="6.25" style="1" customWidth="1"/>
    <col min="8197" max="8197" width="10" style="1" customWidth="1"/>
    <col min="8198" max="8198" width="6.25" style="1" customWidth="1"/>
    <col min="8199" max="8199" width="10" style="1" customWidth="1"/>
    <col min="8200" max="8200" width="6.25" style="1" customWidth="1"/>
    <col min="8201" max="8201" width="10" style="1" customWidth="1"/>
    <col min="8202" max="8202" width="6.25" style="1" customWidth="1"/>
    <col min="8203" max="8203" width="1" style="1" customWidth="1"/>
    <col min="8204" max="8204" width="6.25" style="1" customWidth="1"/>
    <col min="8205" max="8442" width="8.75" style="1"/>
    <col min="8443" max="8444" width="5" style="1" customWidth="1"/>
    <col min="8445" max="8445" width="22.625" style="1" customWidth="1"/>
    <col min="8446" max="8450" width="8.5" style="1" customWidth="1"/>
    <col min="8451" max="8451" width="10" style="1" customWidth="1"/>
    <col min="8452" max="8452" width="6.25" style="1" customWidth="1"/>
    <col min="8453" max="8453" width="10" style="1" customWidth="1"/>
    <col min="8454" max="8454" width="6.25" style="1" customWidth="1"/>
    <col min="8455" max="8455" width="10" style="1" customWidth="1"/>
    <col min="8456" max="8456" width="6.25" style="1" customWidth="1"/>
    <col min="8457" max="8457" width="10" style="1" customWidth="1"/>
    <col min="8458" max="8458" width="6.25" style="1" customWidth="1"/>
    <col min="8459" max="8459" width="1" style="1" customWidth="1"/>
    <col min="8460" max="8460" width="6.25" style="1" customWidth="1"/>
    <col min="8461" max="8698" width="8.75" style="1"/>
    <col min="8699" max="8700" width="5" style="1" customWidth="1"/>
    <col min="8701" max="8701" width="22.625" style="1" customWidth="1"/>
    <col min="8702" max="8706" width="8.5" style="1" customWidth="1"/>
    <col min="8707" max="8707" width="10" style="1" customWidth="1"/>
    <col min="8708" max="8708" width="6.25" style="1" customWidth="1"/>
    <col min="8709" max="8709" width="10" style="1" customWidth="1"/>
    <col min="8710" max="8710" width="6.25" style="1" customWidth="1"/>
    <col min="8711" max="8711" width="10" style="1" customWidth="1"/>
    <col min="8712" max="8712" width="6.25" style="1" customWidth="1"/>
    <col min="8713" max="8713" width="10" style="1" customWidth="1"/>
    <col min="8714" max="8714" width="6.25" style="1" customWidth="1"/>
    <col min="8715" max="8715" width="1" style="1" customWidth="1"/>
    <col min="8716" max="8716" width="6.25" style="1" customWidth="1"/>
    <col min="8717" max="8954" width="8.75" style="1"/>
    <col min="8955" max="8956" width="5" style="1" customWidth="1"/>
    <col min="8957" max="8957" width="22.625" style="1" customWidth="1"/>
    <col min="8958" max="8962" width="8.5" style="1" customWidth="1"/>
    <col min="8963" max="8963" width="10" style="1" customWidth="1"/>
    <col min="8964" max="8964" width="6.25" style="1" customWidth="1"/>
    <col min="8965" max="8965" width="10" style="1" customWidth="1"/>
    <col min="8966" max="8966" width="6.25" style="1" customWidth="1"/>
    <col min="8967" max="8967" width="10" style="1" customWidth="1"/>
    <col min="8968" max="8968" width="6.25" style="1" customWidth="1"/>
    <col min="8969" max="8969" width="10" style="1" customWidth="1"/>
    <col min="8970" max="8970" width="6.25" style="1" customWidth="1"/>
    <col min="8971" max="8971" width="1" style="1" customWidth="1"/>
    <col min="8972" max="8972" width="6.25" style="1" customWidth="1"/>
    <col min="8973" max="9210" width="8.75" style="1"/>
    <col min="9211" max="9212" width="5" style="1" customWidth="1"/>
    <col min="9213" max="9213" width="22.625" style="1" customWidth="1"/>
    <col min="9214" max="9218" width="8.5" style="1" customWidth="1"/>
    <col min="9219" max="9219" width="10" style="1" customWidth="1"/>
    <col min="9220" max="9220" width="6.25" style="1" customWidth="1"/>
    <col min="9221" max="9221" width="10" style="1" customWidth="1"/>
    <col min="9222" max="9222" width="6.25" style="1" customWidth="1"/>
    <col min="9223" max="9223" width="10" style="1" customWidth="1"/>
    <col min="9224" max="9224" width="6.25" style="1" customWidth="1"/>
    <col min="9225" max="9225" width="10" style="1" customWidth="1"/>
    <col min="9226" max="9226" width="6.25" style="1" customWidth="1"/>
    <col min="9227" max="9227" width="1" style="1" customWidth="1"/>
    <col min="9228" max="9228" width="6.25" style="1" customWidth="1"/>
    <col min="9229" max="9466" width="8.75" style="1"/>
    <col min="9467" max="9468" width="5" style="1" customWidth="1"/>
    <col min="9469" max="9469" width="22.625" style="1" customWidth="1"/>
    <col min="9470" max="9474" width="8.5" style="1" customWidth="1"/>
    <col min="9475" max="9475" width="10" style="1" customWidth="1"/>
    <col min="9476" max="9476" width="6.25" style="1" customWidth="1"/>
    <col min="9477" max="9477" width="10" style="1" customWidth="1"/>
    <col min="9478" max="9478" width="6.25" style="1" customWidth="1"/>
    <col min="9479" max="9479" width="10" style="1" customWidth="1"/>
    <col min="9480" max="9480" width="6.25" style="1" customWidth="1"/>
    <col min="9481" max="9481" width="10" style="1" customWidth="1"/>
    <col min="9482" max="9482" width="6.25" style="1" customWidth="1"/>
    <col min="9483" max="9483" width="1" style="1" customWidth="1"/>
    <col min="9484" max="9484" width="6.25" style="1" customWidth="1"/>
    <col min="9485" max="9722" width="8.75" style="1"/>
    <col min="9723" max="9724" width="5" style="1" customWidth="1"/>
    <col min="9725" max="9725" width="22.625" style="1" customWidth="1"/>
    <col min="9726" max="9730" width="8.5" style="1" customWidth="1"/>
    <col min="9731" max="9731" width="10" style="1" customWidth="1"/>
    <col min="9732" max="9732" width="6.25" style="1" customWidth="1"/>
    <col min="9733" max="9733" width="10" style="1" customWidth="1"/>
    <col min="9734" max="9734" width="6.25" style="1" customWidth="1"/>
    <col min="9735" max="9735" width="10" style="1" customWidth="1"/>
    <col min="9736" max="9736" width="6.25" style="1" customWidth="1"/>
    <col min="9737" max="9737" width="10" style="1" customWidth="1"/>
    <col min="9738" max="9738" width="6.25" style="1" customWidth="1"/>
    <col min="9739" max="9739" width="1" style="1" customWidth="1"/>
    <col min="9740" max="9740" width="6.25" style="1" customWidth="1"/>
    <col min="9741" max="9978" width="8.75" style="1"/>
    <col min="9979" max="9980" width="5" style="1" customWidth="1"/>
    <col min="9981" max="9981" width="22.625" style="1" customWidth="1"/>
    <col min="9982" max="9986" width="8.5" style="1" customWidth="1"/>
    <col min="9987" max="9987" width="10" style="1" customWidth="1"/>
    <col min="9988" max="9988" width="6.25" style="1" customWidth="1"/>
    <col min="9989" max="9989" width="10" style="1" customWidth="1"/>
    <col min="9990" max="9990" width="6.25" style="1" customWidth="1"/>
    <col min="9991" max="9991" width="10" style="1" customWidth="1"/>
    <col min="9992" max="9992" width="6.25" style="1" customWidth="1"/>
    <col min="9993" max="9993" width="10" style="1" customWidth="1"/>
    <col min="9994" max="9994" width="6.25" style="1" customWidth="1"/>
    <col min="9995" max="9995" width="1" style="1" customWidth="1"/>
    <col min="9996" max="9996" width="6.25" style="1" customWidth="1"/>
    <col min="9997" max="10234" width="8.75" style="1"/>
    <col min="10235" max="10236" width="5" style="1" customWidth="1"/>
    <col min="10237" max="10237" width="22.625" style="1" customWidth="1"/>
    <col min="10238" max="10242" width="8.5" style="1" customWidth="1"/>
    <col min="10243" max="10243" width="10" style="1" customWidth="1"/>
    <col min="10244" max="10244" width="6.25" style="1" customWidth="1"/>
    <col min="10245" max="10245" width="10" style="1" customWidth="1"/>
    <col min="10246" max="10246" width="6.25" style="1" customWidth="1"/>
    <col min="10247" max="10247" width="10" style="1" customWidth="1"/>
    <col min="10248" max="10248" width="6.25" style="1" customWidth="1"/>
    <col min="10249" max="10249" width="10" style="1" customWidth="1"/>
    <col min="10250" max="10250" width="6.25" style="1" customWidth="1"/>
    <col min="10251" max="10251" width="1" style="1" customWidth="1"/>
    <col min="10252" max="10252" width="6.25" style="1" customWidth="1"/>
    <col min="10253" max="10490" width="8.75" style="1"/>
    <col min="10491" max="10492" width="5" style="1" customWidth="1"/>
    <col min="10493" max="10493" width="22.625" style="1" customWidth="1"/>
    <col min="10494" max="10498" width="8.5" style="1" customWidth="1"/>
    <col min="10499" max="10499" width="10" style="1" customWidth="1"/>
    <col min="10500" max="10500" width="6.25" style="1" customWidth="1"/>
    <col min="10501" max="10501" width="10" style="1" customWidth="1"/>
    <col min="10502" max="10502" width="6.25" style="1" customWidth="1"/>
    <col min="10503" max="10503" width="10" style="1" customWidth="1"/>
    <col min="10504" max="10504" width="6.25" style="1" customWidth="1"/>
    <col min="10505" max="10505" width="10" style="1" customWidth="1"/>
    <col min="10506" max="10506" width="6.25" style="1" customWidth="1"/>
    <col min="10507" max="10507" width="1" style="1" customWidth="1"/>
    <col min="10508" max="10508" width="6.25" style="1" customWidth="1"/>
    <col min="10509" max="10746" width="8.75" style="1"/>
    <col min="10747" max="10748" width="5" style="1" customWidth="1"/>
    <col min="10749" max="10749" width="22.625" style="1" customWidth="1"/>
    <col min="10750" max="10754" width="8.5" style="1" customWidth="1"/>
    <col min="10755" max="10755" width="10" style="1" customWidth="1"/>
    <col min="10756" max="10756" width="6.25" style="1" customWidth="1"/>
    <col min="10757" max="10757" width="10" style="1" customWidth="1"/>
    <col min="10758" max="10758" width="6.25" style="1" customWidth="1"/>
    <col min="10759" max="10759" width="10" style="1" customWidth="1"/>
    <col min="10760" max="10760" width="6.25" style="1" customWidth="1"/>
    <col min="10761" max="10761" width="10" style="1" customWidth="1"/>
    <col min="10762" max="10762" width="6.25" style="1" customWidth="1"/>
    <col min="10763" max="10763" width="1" style="1" customWidth="1"/>
    <col min="10764" max="10764" width="6.25" style="1" customWidth="1"/>
    <col min="10765" max="11002" width="8.75" style="1"/>
    <col min="11003" max="11004" width="5" style="1" customWidth="1"/>
    <col min="11005" max="11005" width="22.625" style="1" customWidth="1"/>
    <col min="11006" max="11010" width="8.5" style="1" customWidth="1"/>
    <col min="11011" max="11011" width="10" style="1" customWidth="1"/>
    <col min="11012" max="11012" width="6.25" style="1" customWidth="1"/>
    <col min="11013" max="11013" width="10" style="1" customWidth="1"/>
    <col min="11014" max="11014" width="6.25" style="1" customWidth="1"/>
    <col min="11015" max="11015" width="10" style="1" customWidth="1"/>
    <col min="11016" max="11016" width="6.25" style="1" customWidth="1"/>
    <col min="11017" max="11017" width="10" style="1" customWidth="1"/>
    <col min="11018" max="11018" width="6.25" style="1" customWidth="1"/>
    <col min="11019" max="11019" width="1" style="1" customWidth="1"/>
    <col min="11020" max="11020" width="6.25" style="1" customWidth="1"/>
    <col min="11021" max="11258" width="8.75" style="1"/>
    <col min="11259" max="11260" width="5" style="1" customWidth="1"/>
    <col min="11261" max="11261" width="22.625" style="1" customWidth="1"/>
    <col min="11262" max="11266" width="8.5" style="1" customWidth="1"/>
    <col min="11267" max="11267" width="10" style="1" customWidth="1"/>
    <col min="11268" max="11268" width="6.25" style="1" customWidth="1"/>
    <col min="11269" max="11269" width="10" style="1" customWidth="1"/>
    <col min="11270" max="11270" width="6.25" style="1" customWidth="1"/>
    <col min="11271" max="11271" width="10" style="1" customWidth="1"/>
    <col min="11272" max="11272" width="6.25" style="1" customWidth="1"/>
    <col min="11273" max="11273" width="10" style="1" customWidth="1"/>
    <col min="11274" max="11274" width="6.25" style="1" customWidth="1"/>
    <col min="11275" max="11275" width="1" style="1" customWidth="1"/>
    <col min="11276" max="11276" width="6.25" style="1" customWidth="1"/>
    <col min="11277" max="11514" width="8.75" style="1"/>
    <col min="11515" max="11516" width="5" style="1" customWidth="1"/>
    <col min="11517" max="11517" width="22.625" style="1" customWidth="1"/>
    <col min="11518" max="11522" width="8.5" style="1" customWidth="1"/>
    <col min="11523" max="11523" width="10" style="1" customWidth="1"/>
    <col min="11524" max="11524" width="6.25" style="1" customWidth="1"/>
    <col min="11525" max="11525" width="10" style="1" customWidth="1"/>
    <col min="11526" max="11526" width="6.25" style="1" customWidth="1"/>
    <col min="11527" max="11527" width="10" style="1" customWidth="1"/>
    <col min="11528" max="11528" width="6.25" style="1" customWidth="1"/>
    <col min="11529" max="11529" width="10" style="1" customWidth="1"/>
    <col min="11530" max="11530" width="6.25" style="1" customWidth="1"/>
    <col min="11531" max="11531" width="1" style="1" customWidth="1"/>
    <col min="11532" max="11532" width="6.25" style="1" customWidth="1"/>
    <col min="11533" max="11770" width="8.75" style="1"/>
    <col min="11771" max="11772" width="5" style="1" customWidth="1"/>
    <col min="11773" max="11773" width="22.625" style="1" customWidth="1"/>
    <col min="11774" max="11778" width="8.5" style="1" customWidth="1"/>
    <col min="11779" max="11779" width="10" style="1" customWidth="1"/>
    <col min="11780" max="11780" width="6.25" style="1" customWidth="1"/>
    <col min="11781" max="11781" width="10" style="1" customWidth="1"/>
    <col min="11782" max="11782" width="6.25" style="1" customWidth="1"/>
    <col min="11783" max="11783" width="10" style="1" customWidth="1"/>
    <col min="11784" max="11784" width="6.25" style="1" customWidth="1"/>
    <col min="11785" max="11785" width="10" style="1" customWidth="1"/>
    <col min="11786" max="11786" width="6.25" style="1" customWidth="1"/>
    <col min="11787" max="11787" width="1" style="1" customWidth="1"/>
    <col min="11788" max="11788" width="6.25" style="1" customWidth="1"/>
    <col min="11789" max="12026" width="8.75" style="1"/>
    <col min="12027" max="12028" width="5" style="1" customWidth="1"/>
    <col min="12029" max="12029" width="22.625" style="1" customWidth="1"/>
    <col min="12030" max="12034" width="8.5" style="1" customWidth="1"/>
    <col min="12035" max="12035" width="10" style="1" customWidth="1"/>
    <col min="12036" max="12036" width="6.25" style="1" customWidth="1"/>
    <col min="12037" max="12037" width="10" style="1" customWidth="1"/>
    <col min="12038" max="12038" width="6.25" style="1" customWidth="1"/>
    <col min="12039" max="12039" width="10" style="1" customWidth="1"/>
    <col min="12040" max="12040" width="6.25" style="1" customWidth="1"/>
    <col min="12041" max="12041" width="10" style="1" customWidth="1"/>
    <col min="12042" max="12042" width="6.25" style="1" customWidth="1"/>
    <col min="12043" max="12043" width="1" style="1" customWidth="1"/>
    <col min="12044" max="12044" width="6.25" style="1" customWidth="1"/>
    <col min="12045" max="12282" width="8.75" style="1"/>
    <col min="12283" max="12284" width="5" style="1" customWidth="1"/>
    <col min="12285" max="12285" width="22.625" style="1" customWidth="1"/>
    <col min="12286" max="12290" width="8.5" style="1" customWidth="1"/>
    <col min="12291" max="12291" width="10" style="1" customWidth="1"/>
    <col min="12292" max="12292" width="6.25" style="1" customWidth="1"/>
    <col min="12293" max="12293" width="10" style="1" customWidth="1"/>
    <col min="12294" max="12294" width="6.25" style="1" customWidth="1"/>
    <col min="12295" max="12295" width="10" style="1" customWidth="1"/>
    <col min="12296" max="12296" width="6.25" style="1" customWidth="1"/>
    <col min="12297" max="12297" width="10" style="1" customWidth="1"/>
    <col min="12298" max="12298" width="6.25" style="1" customWidth="1"/>
    <col min="12299" max="12299" width="1" style="1" customWidth="1"/>
    <col min="12300" max="12300" width="6.25" style="1" customWidth="1"/>
    <col min="12301" max="12538" width="8.75" style="1"/>
    <col min="12539" max="12540" width="5" style="1" customWidth="1"/>
    <col min="12541" max="12541" width="22.625" style="1" customWidth="1"/>
    <col min="12542" max="12546" width="8.5" style="1" customWidth="1"/>
    <col min="12547" max="12547" width="10" style="1" customWidth="1"/>
    <col min="12548" max="12548" width="6.25" style="1" customWidth="1"/>
    <col min="12549" max="12549" width="10" style="1" customWidth="1"/>
    <col min="12550" max="12550" width="6.25" style="1" customWidth="1"/>
    <col min="12551" max="12551" width="10" style="1" customWidth="1"/>
    <col min="12552" max="12552" width="6.25" style="1" customWidth="1"/>
    <col min="12553" max="12553" width="10" style="1" customWidth="1"/>
    <col min="12554" max="12554" width="6.25" style="1" customWidth="1"/>
    <col min="12555" max="12555" width="1" style="1" customWidth="1"/>
    <col min="12556" max="12556" width="6.25" style="1" customWidth="1"/>
    <col min="12557" max="12794" width="8.75" style="1"/>
    <col min="12795" max="12796" width="5" style="1" customWidth="1"/>
    <col min="12797" max="12797" width="22.625" style="1" customWidth="1"/>
    <col min="12798" max="12802" width="8.5" style="1" customWidth="1"/>
    <col min="12803" max="12803" width="10" style="1" customWidth="1"/>
    <col min="12804" max="12804" width="6.25" style="1" customWidth="1"/>
    <col min="12805" max="12805" width="10" style="1" customWidth="1"/>
    <col min="12806" max="12806" width="6.25" style="1" customWidth="1"/>
    <col min="12807" max="12807" width="10" style="1" customWidth="1"/>
    <col min="12808" max="12808" width="6.25" style="1" customWidth="1"/>
    <col min="12809" max="12809" width="10" style="1" customWidth="1"/>
    <col min="12810" max="12810" width="6.25" style="1" customWidth="1"/>
    <col min="12811" max="12811" width="1" style="1" customWidth="1"/>
    <col min="12812" max="12812" width="6.25" style="1" customWidth="1"/>
    <col min="12813" max="13050" width="8.75" style="1"/>
    <col min="13051" max="13052" width="5" style="1" customWidth="1"/>
    <col min="13053" max="13053" width="22.625" style="1" customWidth="1"/>
    <col min="13054" max="13058" width="8.5" style="1" customWidth="1"/>
    <col min="13059" max="13059" width="10" style="1" customWidth="1"/>
    <col min="13060" max="13060" width="6.25" style="1" customWidth="1"/>
    <col min="13061" max="13061" width="10" style="1" customWidth="1"/>
    <col min="13062" max="13062" width="6.25" style="1" customWidth="1"/>
    <col min="13063" max="13063" width="10" style="1" customWidth="1"/>
    <col min="13064" max="13064" width="6.25" style="1" customWidth="1"/>
    <col min="13065" max="13065" width="10" style="1" customWidth="1"/>
    <col min="13066" max="13066" width="6.25" style="1" customWidth="1"/>
    <col min="13067" max="13067" width="1" style="1" customWidth="1"/>
    <col min="13068" max="13068" width="6.25" style="1" customWidth="1"/>
    <col min="13069" max="13306" width="8.75" style="1"/>
    <col min="13307" max="13308" width="5" style="1" customWidth="1"/>
    <col min="13309" max="13309" width="22.625" style="1" customWidth="1"/>
    <col min="13310" max="13314" width="8.5" style="1" customWidth="1"/>
    <col min="13315" max="13315" width="10" style="1" customWidth="1"/>
    <col min="13316" max="13316" width="6.25" style="1" customWidth="1"/>
    <col min="13317" max="13317" width="10" style="1" customWidth="1"/>
    <col min="13318" max="13318" width="6.25" style="1" customWidth="1"/>
    <col min="13319" max="13319" width="10" style="1" customWidth="1"/>
    <col min="13320" max="13320" width="6.25" style="1" customWidth="1"/>
    <col min="13321" max="13321" width="10" style="1" customWidth="1"/>
    <col min="13322" max="13322" width="6.25" style="1" customWidth="1"/>
    <col min="13323" max="13323" width="1" style="1" customWidth="1"/>
    <col min="13324" max="13324" width="6.25" style="1" customWidth="1"/>
    <col min="13325" max="13562" width="8.75" style="1"/>
    <col min="13563" max="13564" width="5" style="1" customWidth="1"/>
    <col min="13565" max="13565" width="22.625" style="1" customWidth="1"/>
    <col min="13566" max="13570" width="8.5" style="1" customWidth="1"/>
    <col min="13571" max="13571" width="10" style="1" customWidth="1"/>
    <col min="13572" max="13572" width="6.25" style="1" customWidth="1"/>
    <col min="13573" max="13573" width="10" style="1" customWidth="1"/>
    <col min="13574" max="13574" width="6.25" style="1" customWidth="1"/>
    <col min="13575" max="13575" width="10" style="1" customWidth="1"/>
    <col min="13576" max="13576" width="6.25" style="1" customWidth="1"/>
    <col min="13577" max="13577" width="10" style="1" customWidth="1"/>
    <col min="13578" max="13578" width="6.25" style="1" customWidth="1"/>
    <col min="13579" max="13579" width="1" style="1" customWidth="1"/>
    <col min="13580" max="13580" width="6.25" style="1" customWidth="1"/>
    <col min="13581" max="13818" width="8.75" style="1"/>
    <col min="13819" max="13820" width="5" style="1" customWidth="1"/>
    <col min="13821" max="13821" width="22.625" style="1" customWidth="1"/>
    <col min="13822" max="13826" width="8.5" style="1" customWidth="1"/>
    <col min="13827" max="13827" width="10" style="1" customWidth="1"/>
    <col min="13828" max="13828" width="6.25" style="1" customWidth="1"/>
    <col min="13829" max="13829" width="10" style="1" customWidth="1"/>
    <col min="13830" max="13830" width="6.25" style="1" customWidth="1"/>
    <col min="13831" max="13831" width="10" style="1" customWidth="1"/>
    <col min="13832" max="13832" width="6.25" style="1" customWidth="1"/>
    <col min="13833" max="13833" width="10" style="1" customWidth="1"/>
    <col min="13834" max="13834" width="6.25" style="1" customWidth="1"/>
    <col min="13835" max="13835" width="1" style="1" customWidth="1"/>
    <col min="13836" max="13836" width="6.25" style="1" customWidth="1"/>
    <col min="13837" max="14074" width="8.75" style="1"/>
    <col min="14075" max="14076" width="5" style="1" customWidth="1"/>
    <col min="14077" max="14077" width="22.625" style="1" customWidth="1"/>
    <col min="14078" max="14082" width="8.5" style="1" customWidth="1"/>
    <col min="14083" max="14083" width="10" style="1" customWidth="1"/>
    <col min="14084" max="14084" width="6.25" style="1" customWidth="1"/>
    <col min="14085" max="14085" width="10" style="1" customWidth="1"/>
    <col min="14086" max="14086" width="6.25" style="1" customWidth="1"/>
    <col min="14087" max="14087" width="10" style="1" customWidth="1"/>
    <col min="14088" max="14088" width="6.25" style="1" customWidth="1"/>
    <col min="14089" max="14089" width="10" style="1" customWidth="1"/>
    <col min="14090" max="14090" width="6.25" style="1" customWidth="1"/>
    <col min="14091" max="14091" width="1" style="1" customWidth="1"/>
    <col min="14092" max="14092" width="6.25" style="1" customWidth="1"/>
    <col min="14093" max="14330" width="8.75" style="1"/>
    <col min="14331" max="14332" width="5" style="1" customWidth="1"/>
    <col min="14333" max="14333" width="22.625" style="1" customWidth="1"/>
    <col min="14334" max="14338" width="8.5" style="1" customWidth="1"/>
    <col min="14339" max="14339" width="10" style="1" customWidth="1"/>
    <col min="14340" max="14340" width="6.25" style="1" customWidth="1"/>
    <col min="14341" max="14341" width="10" style="1" customWidth="1"/>
    <col min="14342" max="14342" width="6.25" style="1" customWidth="1"/>
    <col min="14343" max="14343" width="10" style="1" customWidth="1"/>
    <col min="14344" max="14344" width="6.25" style="1" customWidth="1"/>
    <col min="14345" max="14345" width="10" style="1" customWidth="1"/>
    <col min="14346" max="14346" width="6.25" style="1" customWidth="1"/>
    <col min="14347" max="14347" width="1" style="1" customWidth="1"/>
    <col min="14348" max="14348" width="6.25" style="1" customWidth="1"/>
    <col min="14349" max="14586" width="8.75" style="1"/>
    <col min="14587" max="14588" width="5" style="1" customWidth="1"/>
    <col min="14589" max="14589" width="22.625" style="1" customWidth="1"/>
    <col min="14590" max="14594" width="8.5" style="1" customWidth="1"/>
    <col min="14595" max="14595" width="10" style="1" customWidth="1"/>
    <col min="14596" max="14596" width="6.25" style="1" customWidth="1"/>
    <col min="14597" max="14597" width="10" style="1" customWidth="1"/>
    <col min="14598" max="14598" width="6.25" style="1" customWidth="1"/>
    <col min="14599" max="14599" width="10" style="1" customWidth="1"/>
    <col min="14600" max="14600" width="6.25" style="1" customWidth="1"/>
    <col min="14601" max="14601" width="10" style="1" customWidth="1"/>
    <col min="14602" max="14602" width="6.25" style="1" customWidth="1"/>
    <col min="14603" max="14603" width="1" style="1" customWidth="1"/>
    <col min="14604" max="14604" width="6.25" style="1" customWidth="1"/>
    <col min="14605" max="14842" width="8.75" style="1"/>
    <col min="14843" max="14844" width="5" style="1" customWidth="1"/>
    <col min="14845" max="14845" width="22.625" style="1" customWidth="1"/>
    <col min="14846" max="14850" width="8.5" style="1" customWidth="1"/>
    <col min="14851" max="14851" width="10" style="1" customWidth="1"/>
    <col min="14852" max="14852" width="6.25" style="1" customWidth="1"/>
    <col min="14853" max="14853" width="10" style="1" customWidth="1"/>
    <col min="14854" max="14854" width="6.25" style="1" customWidth="1"/>
    <col min="14855" max="14855" width="10" style="1" customWidth="1"/>
    <col min="14856" max="14856" width="6.25" style="1" customWidth="1"/>
    <col min="14857" max="14857" width="10" style="1" customWidth="1"/>
    <col min="14858" max="14858" width="6.25" style="1" customWidth="1"/>
    <col min="14859" max="14859" width="1" style="1" customWidth="1"/>
    <col min="14860" max="14860" width="6.25" style="1" customWidth="1"/>
    <col min="14861" max="15098" width="8.75" style="1"/>
    <col min="15099" max="15100" width="5" style="1" customWidth="1"/>
    <col min="15101" max="15101" width="22.625" style="1" customWidth="1"/>
    <col min="15102" max="15106" width="8.5" style="1" customWidth="1"/>
    <col min="15107" max="15107" width="10" style="1" customWidth="1"/>
    <col min="15108" max="15108" width="6.25" style="1" customWidth="1"/>
    <col min="15109" max="15109" width="10" style="1" customWidth="1"/>
    <col min="15110" max="15110" width="6.25" style="1" customWidth="1"/>
    <col min="15111" max="15111" width="10" style="1" customWidth="1"/>
    <col min="15112" max="15112" width="6.25" style="1" customWidth="1"/>
    <col min="15113" max="15113" width="10" style="1" customWidth="1"/>
    <col min="15114" max="15114" width="6.25" style="1" customWidth="1"/>
    <col min="15115" max="15115" width="1" style="1" customWidth="1"/>
    <col min="15116" max="15116" width="6.25" style="1" customWidth="1"/>
    <col min="15117" max="15354" width="8.75" style="1"/>
    <col min="15355" max="15356" width="5" style="1" customWidth="1"/>
    <col min="15357" max="15357" width="22.625" style="1" customWidth="1"/>
    <col min="15358" max="15362" width="8.5" style="1" customWidth="1"/>
    <col min="15363" max="15363" width="10" style="1" customWidth="1"/>
    <col min="15364" max="15364" width="6.25" style="1" customWidth="1"/>
    <col min="15365" max="15365" width="10" style="1" customWidth="1"/>
    <col min="15366" max="15366" width="6.25" style="1" customWidth="1"/>
    <col min="15367" max="15367" width="10" style="1" customWidth="1"/>
    <col min="15368" max="15368" width="6.25" style="1" customWidth="1"/>
    <col min="15369" max="15369" width="10" style="1" customWidth="1"/>
    <col min="15370" max="15370" width="6.25" style="1" customWidth="1"/>
    <col min="15371" max="15371" width="1" style="1" customWidth="1"/>
    <col min="15372" max="15372" width="6.25" style="1" customWidth="1"/>
    <col min="15373" max="15610" width="8.75" style="1"/>
    <col min="15611" max="15612" width="5" style="1" customWidth="1"/>
    <col min="15613" max="15613" width="22.625" style="1" customWidth="1"/>
    <col min="15614" max="15618" width="8.5" style="1" customWidth="1"/>
    <col min="15619" max="15619" width="10" style="1" customWidth="1"/>
    <col min="15620" max="15620" width="6.25" style="1" customWidth="1"/>
    <col min="15621" max="15621" width="10" style="1" customWidth="1"/>
    <col min="15622" max="15622" width="6.25" style="1" customWidth="1"/>
    <col min="15623" max="15623" width="10" style="1" customWidth="1"/>
    <col min="15624" max="15624" width="6.25" style="1" customWidth="1"/>
    <col min="15625" max="15625" width="10" style="1" customWidth="1"/>
    <col min="15626" max="15626" width="6.25" style="1" customWidth="1"/>
    <col min="15627" max="15627" width="1" style="1" customWidth="1"/>
    <col min="15628" max="15628" width="6.25" style="1" customWidth="1"/>
    <col min="15629" max="15866" width="8.75" style="1"/>
    <col min="15867" max="15868" width="5" style="1" customWidth="1"/>
    <col min="15869" max="15869" width="22.625" style="1" customWidth="1"/>
    <col min="15870" max="15874" width="8.5" style="1" customWidth="1"/>
    <col min="15875" max="15875" width="10" style="1" customWidth="1"/>
    <col min="15876" max="15876" width="6.25" style="1" customWidth="1"/>
    <col min="15877" max="15877" width="10" style="1" customWidth="1"/>
    <col min="15878" max="15878" width="6.25" style="1" customWidth="1"/>
    <col min="15879" max="15879" width="10" style="1" customWidth="1"/>
    <col min="15880" max="15880" width="6.25" style="1" customWidth="1"/>
    <col min="15881" max="15881" width="10" style="1" customWidth="1"/>
    <col min="15882" max="15882" width="6.25" style="1" customWidth="1"/>
    <col min="15883" max="15883" width="1" style="1" customWidth="1"/>
    <col min="15884" max="15884" width="6.25" style="1" customWidth="1"/>
    <col min="15885" max="16122" width="8.75" style="1"/>
    <col min="16123" max="16124" width="5" style="1" customWidth="1"/>
    <col min="16125" max="16125" width="22.625" style="1" customWidth="1"/>
    <col min="16126" max="16130" width="8.5" style="1" customWidth="1"/>
    <col min="16131" max="16131" width="10" style="1" customWidth="1"/>
    <col min="16132" max="16132" width="6.25" style="1" customWidth="1"/>
    <col min="16133" max="16133" width="10" style="1" customWidth="1"/>
    <col min="16134" max="16134" width="6.25" style="1" customWidth="1"/>
    <col min="16135" max="16135" width="10" style="1" customWidth="1"/>
    <col min="16136" max="16136" width="6.25" style="1" customWidth="1"/>
    <col min="16137" max="16137" width="10" style="1" customWidth="1"/>
    <col min="16138" max="16138" width="6.25" style="1" customWidth="1"/>
    <col min="16139" max="16139" width="1" style="1" customWidth="1"/>
    <col min="16140" max="16140" width="6.25" style="1" customWidth="1"/>
    <col min="16141" max="16377" width="8.75" style="1"/>
    <col min="16378" max="16378" width="9" style="1" customWidth="1"/>
    <col min="16379" max="16384" width="8.75" style="1"/>
  </cols>
  <sheetData>
    <row r="1" spans="1:30" ht="15" customHeight="1" x14ac:dyDescent="0.25">
      <c r="A1" s="145" t="s">
        <v>77</v>
      </c>
      <c r="B1" s="146"/>
      <c r="C1" s="147"/>
      <c r="D1" s="31" t="s">
        <v>0</v>
      </c>
      <c r="E1" s="114"/>
      <c r="F1" s="114"/>
      <c r="G1" s="10"/>
      <c r="H1" s="10"/>
      <c r="I1" s="115" t="s">
        <v>82</v>
      </c>
      <c r="J1" s="116"/>
      <c r="K1" s="116"/>
      <c r="L1" s="116"/>
      <c r="M1" s="116"/>
      <c r="N1" s="116"/>
      <c r="O1" s="116"/>
      <c r="P1" s="117"/>
      <c r="Q1" s="2"/>
      <c r="R1" s="2"/>
    </row>
    <row r="2" spans="1:30" ht="15" customHeight="1" thickBot="1" x14ac:dyDescent="0.3">
      <c r="A2" s="148"/>
      <c r="B2" s="149"/>
      <c r="C2" s="150"/>
      <c r="D2" s="32" t="s">
        <v>1</v>
      </c>
      <c r="E2" s="33"/>
      <c r="F2" s="11"/>
      <c r="G2" s="12"/>
      <c r="H2" s="12"/>
      <c r="I2" s="118"/>
      <c r="J2" s="119"/>
      <c r="K2" s="119"/>
      <c r="L2" s="119"/>
      <c r="M2" s="119"/>
      <c r="N2" s="119"/>
      <c r="O2" s="119"/>
      <c r="P2" s="120"/>
      <c r="Q2" s="2"/>
      <c r="R2" s="2"/>
    </row>
    <row r="3" spans="1:30" ht="15" customHeight="1" x14ac:dyDescent="0.25">
      <c r="A3" s="136"/>
      <c r="B3" s="137"/>
      <c r="C3" s="138"/>
      <c r="D3" s="121" t="s">
        <v>2</v>
      </c>
      <c r="E3" s="122"/>
      <c r="F3" s="123"/>
      <c r="G3" s="130"/>
      <c r="H3" s="131"/>
      <c r="I3" s="130"/>
      <c r="J3" s="131"/>
      <c r="K3" s="130"/>
      <c r="L3" s="131"/>
      <c r="M3" s="130"/>
      <c r="N3" s="131"/>
      <c r="O3" s="130"/>
      <c r="P3" s="131"/>
    </row>
    <row r="4" spans="1:30" ht="15" customHeight="1" x14ac:dyDescent="0.25">
      <c r="A4" s="139"/>
      <c r="B4" s="140"/>
      <c r="C4" s="141"/>
      <c r="D4" s="124"/>
      <c r="E4" s="125"/>
      <c r="F4" s="126"/>
      <c r="G4" s="132"/>
      <c r="H4" s="133"/>
      <c r="I4" s="132"/>
      <c r="J4" s="133"/>
      <c r="K4" s="132"/>
      <c r="L4" s="133"/>
      <c r="M4" s="132"/>
      <c r="N4" s="133"/>
      <c r="O4" s="132"/>
      <c r="P4" s="133"/>
    </row>
    <row r="5" spans="1:30" ht="15" customHeight="1" thickBot="1" x14ac:dyDescent="0.3">
      <c r="A5" s="142"/>
      <c r="B5" s="143"/>
      <c r="C5" s="144"/>
      <c r="D5" s="127"/>
      <c r="E5" s="128"/>
      <c r="F5" s="129"/>
      <c r="G5" s="134"/>
      <c r="H5" s="135"/>
      <c r="I5" s="134"/>
      <c r="J5" s="135"/>
      <c r="K5" s="134"/>
      <c r="L5" s="135"/>
      <c r="M5" s="134"/>
      <c r="N5" s="135"/>
      <c r="O5" s="134"/>
      <c r="P5" s="135"/>
    </row>
    <row r="6" spans="1:30" ht="18" customHeight="1" thickBot="1" x14ac:dyDescent="0.3">
      <c r="A6" s="28" t="s">
        <v>3</v>
      </c>
      <c r="B6" s="29" t="s">
        <v>4</v>
      </c>
      <c r="C6" s="39" t="s">
        <v>5</v>
      </c>
      <c r="D6" s="29" t="s">
        <v>6</v>
      </c>
      <c r="E6" s="29" t="s">
        <v>7</v>
      </c>
      <c r="F6" s="29" t="s">
        <v>95</v>
      </c>
      <c r="G6" s="26" t="s">
        <v>9</v>
      </c>
      <c r="H6" s="27" t="s">
        <v>94</v>
      </c>
      <c r="I6" s="26" t="s">
        <v>9</v>
      </c>
      <c r="J6" s="27" t="s">
        <v>94</v>
      </c>
      <c r="K6" s="26" t="s">
        <v>9</v>
      </c>
      <c r="L6" s="27" t="s">
        <v>94</v>
      </c>
      <c r="M6" s="26" t="s">
        <v>9</v>
      </c>
      <c r="N6" s="27" t="s">
        <v>94</v>
      </c>
      <c r="O6" s="26" t="s">
        <v>9</v>
      </c>
      <c r="P6" s="27" t="s">
        <v>94</v>
      </c>
    </row>
    <row r="7" spans="1:30" ht="21" customHeight="1" x14ac:dyDescent="0.25">
      <c r="A7" s="162" t="s">
        <v>11</v>
      </c>
      <c r="B7" s="112">
        <v>1</v>
      </c>
      <c r="C7" s="91" t="s">
        <v>12</v>
      </c>
      <c r="D7" s="164">
        <v>15</v>
      </c>
      <c r="E7" s="154" t="s">
        <v>53</v>
      </c>
      <c r="F7" s="87">
        <v>4</v>
      </c>
      <c r="G7" s="83"/>
      <c r="H7" s="85" t="str">
        <f>IF(ISBLANK(G7),"",LOOKUP(S7,$Y$7:$Y$11,$Z$7:$Z$11))</f>
        <v/>
      </c>
      <c r="I7" s="83"/>
      <c r="J7" s="85" t="str">
        <f>IF(ISBLANK(I7),"",LOOKUP(T7,$Y$7:$Y$11,$Z$7:$Z$11))</f>
        <v/>
      </c>
      <c r="K7" s="83"/>
      <c r="L7" s="85" t="str">
        <f>IF(ISBLANK(K7),"",LOOKUP(U7,$Y$7:$Y$11,$Z$7:$Z$11))</f>
        <v/>
      </c>
      <c r="M7" s="83"/>
      <c r="N7" s="85" t="str">
        <f>IF(ISBLANK(M7),"",LOOKUP(V7,$Y$7:$Y$11,$Z$7:$Z$11))</f>
        <v/>
      </c>
      <c r="O7" s="83"/>
      <c r="P7" s="85" t="str">
        <f>IF(ISBLANK(O7),"",LOOKUP(W7,$Y$7:$Y$11,$Z$7:$Z$11))</f>
        <v/>
      </c>
      <c r="S7" s="82">
        <f>ABS(G7-D7)</f>
        <v>15</v>
      </c>
      <c r="T7" s="82">
        <f>ABS(I7-D7)</f>
        <v>15</v>
      </c>
      <c r="U7" s="82">
        <f>ABS(K7-D7)</f>
        <v>15</v>
      </c>
      <c r="V7" s="82">
        <f>ABS(M7-D7)</f>
        <v>15</v>
      </c>
      <c r="W7" s="82">
        <f>ABS(O7-D7)</f>
        <v>15</v>
      </c>
      <c r="Y7" s="48">
        <v>0</v>
      </c>
      <c r="Z7" s="48">
        <v>4</v>
      </c>
      <c r="AA7" s="47"/>
      <c r="AB7" s="47"/>
      <c r="AC7" s="47"/>
      <c r="AD7" s="47"/>
    </row>
    <row r="8" spans="1:30" ht="21" customHeight="1" thickBot="1" x14ac:dyDescent="0.3">
      <c r="A8" s="163"/>
      <c r="B8" s="113"/>
      <c r="C8" s="111"/>
      <c r="D8" s="165"/>
      <c r="E8" s="155"/>
      <c r="F8" s="88"/>
      <c r="G8" s="84"/>
      <c r="H8" s="86" t="str">
        <f t="shared" ref="H8:P26" si="0">IF(G8&lt;=200,"0",IF(AND(G8&gt;200,G8&lt;=250),"1",IF(AND(G8&gt;250,G8&lt;=300),"2","4")))</f>
        <v>0</v>
      </c>
      <c r="I8" s="84"/>
      <c r="J8" s="86" t="str">
        <f t="shared" si="0"/>
        <v>0</v>
      </c>
      <c r="K8" s="84"/>
      <c r="L8" s="86" t="str">
        <f t="shared" si="0"/>
        <v>0</v>
      </c>
      <c r="M8" s="84"/>
      <c r="N8" s="86" t="str">
        <f t="shared" si="0"/>
        <v>0</v>
      </c>
      <c r="O8" s="84"/>
      <c r="P8" s="86" t="str">
        <f t="shared" si="0"/>
        <v>0</v>
      </c>
      <c r="S8" s="82"/>
      <c r="T8" s="82"/>
      <c r="U8" s="82"/>
      <c r="V8" s="82"/>
      <c r="W8" s="82"/>
      <c r="Y8" s="48">
        <v>0.01</v>
      </c>
      <c r="Z8" s="48">
        <v>3</v>
      </c>
      <c r="AA8" s="47"/>
      <c r="AB8" s="47"/>
      <c r="AC8" s="47"/>
      <c r="AD8" s="47"/>
    </row>
    <row r="9" spans="1:30" ht="21" customHeight="1" x14ac:dyDescent="0.25">
      <c r="A9" s="163"/>
      <c r="B9" s="153">
        <v>2</v>
      </c>
      <c r="C9" s="111"/>
      <c r="D9" s="91">
        <v>10</v>
      </c>
      <c r="E9" s="155"/>
      <c r="F9" s="87">
        <v>4</v>
      </c>
      <c r="G9" s="83"/>
      <c r="H9" s="85" t="str">
        <f t="shared" ref="H9" si="1">IF(ISBLANK(G9),"",LOOKUP(S9,$Y$7:$Y$11,$Z$7:$Z$11))</f>
        <v/>
      </c>
      <c r="I9" s="83"/>
      <c r="J9" s="85" t="str">
        <f>IF(ISBLANK(I9),"",LOOKUP(T9,$Y$7:$Y$11,$Z$7:$Z$11))</f>
        <v/>
      </c>
      <c r="K9" s="83"/>
      <c r="L9" s="85" t="str">
        <f t="shared" ref="L9" si="2">IF(ISBLANK(K9),"",LOOKUP(U9,$Y$7:$Y$11,$Z$7:$Z$11))</f>
        <v/>
      </c>
      <c r="M9" s="83"/>
      <c r="N9" s="85" t="str">
        <f t="shared" ref="N9" si="3">IF(ISBLANK(M9),"",LOOKUP(V9,$Y$7:$Y$11,$Z$7:$Z$11))</f>
        <v/>
      </c>
      <c r="O9" s="83"/>
      <c r="P9" s="85" t="str">
        <f t="shared" ref="P9" si="4">IF(ISBLANK(O9),"",LOOKUP(W9,$Y$7:$Y$11,$Z$7:$Z$11))</f>
        <v/>
      </c>
      <c r="S9" s="82">
        <f t="shared" ref="S9" si="5">ABS(G9-D9)</f>
        <v>10</v>
      </c>
      <c r="T9" s="82">
        <f>ABS(I9-D9)</f>
        <v>10</v>
      </c>
      <c r="U9" s="82">
        <f>ABS(K9-D9)</f>
        <v>10</v>
      </c>
      <c r="V9" s="82">
        <f>ABS(M9-D9)</f>
        <v>10</v>
      </c>
      <c r="W9" s="82">
        <f>ABS(O9-D9)</f>
        <v>10</v>
      </c>
      <c r="Y9" s="48">
        <v>0.02</v>
      </c>
      <c r="Z9" s="48">
        <v>2</v>
      </c>
      <c r="AA9" s="47"/>
      <c r="AB9" s="47"/>
      <c r="AC9" s="47"/>
      <c r="AD9" s="47"/>
    </row>
    <row r="10" spans="1:30" ht="21" customHeight="1" thickBot="1" x14ac:dyDescent="0.3">
      <c r="A10" s="163"/>
      <c r="B10" s="108"/>
      <c r="C10" s="111"/>
      <c r="D10" s="111"/>
      <c r="E10" s="155"/>
      <c r="F10" s="88"/>
      <c r="G10" s="84"/>
      <c r="H10" s="86" t="str">
        <f t="shared" si="0"/>
        <v>0</v>
      </c>
      <c r="I10" s="84"/>
      <c r="J10" s="86" t="str">
        <f t="shared" si="0"/>
        <v>0</v>
      </c>
      <c r="K10" s="84"/>
      <c r="L10" s="86" t="str">
        <f t="shared" si="0"/>
        <v>0</v>
      </c>
      <c r="M10" s="84"/>
      <c r="N10" s="86" t="str">
        <f t="shared" si="0"/>
        <v>0</v>
      </c>
      <c r="O10" s="84"/>
      <c r="P10" s="86" t="str">
        <f t="shared" si="0"/>
        <v>0</v>
      </c>
      <c r="S10" s="82"/>
      <c r="T10" s="82"/>
      <c r="U10" s="82"/>
      <c r="V10" s="82"/>
      <c r="W10" s="82"/>
      <c r="Y10" s="48">
        <v>0.03</v>
      </c>
      <c r="Z10" s="48">
        <v>1</v>
      </c>
      <c r="AA10" s="47"/>
      <c r="AB10" s="47"/>
      <c r="AC10" s="47"/>
      <c r="AD10" s="47"/>
    </row>
    <row r="11" spans="1:30" ht="21" customHeight="1" x14ac:dyDescent="0.25">
      <c r="A11" s="163"/>
      <c r="B11" s="107">
        <v>3</v>
      </c>
      <c r="C11" s="91" t="s">
        <v>13</v>
      </c>
      <c r="D11" s="91">
        <v>30.15</v>
      </c>
      <c r="E11" s="155"/>
      <c r="F11" s="87">
        <v>4</v>
      </c>
      <c r="G11" s="83"/>
      <c r="H11" s="85" t="str">
        <f t="shared" ref="H11" si="6">IF(ISBLANK(G11),"",LOOKUP(S11,$Y$7:$Y$11,$Z$7:$Z$11))</f>
        <v/>
      </c>
      <c r="I11" s="83"/>
      <c r="J11" s="85" t="str">
        <f t="shared" ref="J11" si="7">IF(ISBLANK(I11),"",LOOKUP(T11,$Y$7:$Y$11,$Z$7:$Z$11))</f>
        <v/>
      </c>
      <c r="K11" s="83"/>
      <c r="L11" s="85" t="str">
        <f t="shared" ref="L11" si="8">IF(ISBLANK(K11),"",LOOKUP(U11,$Y$7:$Y$11,$Z$7:$Z$11))</f>
        <v/>
      </c>
      <c r="M11" s="83"/>
      <c r="N11" s="85" t="str">
        <f t="shared" ref="N11" si="9">IF(ISBLANK(M11),"",LOOKUP(V11,$Y$7:$Y$11,$Z$7:$Z$11))</f>
        <v/>
      </c>
      <c r="O11" s="83"/>
      <c r="P11" s="85" t="str">
        <f t="shared" ref="P11" si="10">IF(ISBLANK(O11),"",LOOKUP(W11,$Y$7:$Y$11,$Z$7:$Z$11))</f>
        <v/>
      </c>
      <c r="S11" s="82">
        <f t="shared" ref="S11" si="11">ABS(G11-D11)</f>
        <v>30.15</v>
      </c>
      <c r="T11" s="82">
        <f t="shared" ref="T11" si="12">ABS(I11-D11)</f>
        <v>30.15</v>
      </c>
      <c r="U11" s="82">
        <f t="shared" ref="U11" si="13">ABS(K11-D11)</f>
        <v>30.15</v>
      </c>
      <c r="V11" s="82">
        <f t="shared" ref="V11" si="14">ABS(M11-D11)</f>
        <v>30.15</v>
      </c>
      <c r="W11" s="82">
        <f t="shared" ref="W11" si="15">ABS(O11-D11)</f>
        <v>30.15</v>
      </c>
      <c r="Y11" s="48">
        <v>0.04</v>
      </c>
      <c r="Z11" s="48">
        <v>0</v>
      </c>
      <c r="AA11" s="47"/>
      <c r="AB11" s="47"/>
      <c r="AC11" s="47"/>
      <c r="AD11" s="47"/>
    </row>
    <row r="12" spans="1:30" ht="21" customHeight="1" thickBot="1" x14ac:dyDescent="0.3">
      <c r="A12" s="163"/>
      <c r="B12" s="108"/>
      <c r="C12" s="111"/>
      <c r="D12" s="92"/>
      <c r="E12" s="155"/>
      <c r="F12" s="88"/>
      <c r="G12" s="84"/>
      <c r="H12" s="86" t="str">
        <f t="shared" si="0"/>
        <v>0</v>
      </c>
      <c r="I12" s="84"/>
      <c r="J12" s="86" t="str">
        <f t="shared" si="0"/>
        <v>0</v>
      </c>
      <c r="K12" s="84"/>
      <c r="L12" s="86" t="str">
        <f t="shared" si="0"/>
        <v>0</v>
      </c>
      <c r="M12" s="84"/>
      <c r="N12" s="86" t="str">
        <f t="shared" si="0"/>
        <v>0</v>
      </c>
      <c r="O12" s="84"/>
      <c r="P12" s="86" t="str">
        <f t="shared" si="0"/>
        <v>0</v>
      </c>
      <c r="S12" s="82"/>
      <c r="T12" s="82"/>
      <c r="U12" s="82"/>
      <c r="V12" s="82"/>
      <c r="W12" s="82"/>
      <c r="Y12" s="47"/>
      <c r="Z12" s="47"/>
      <c r="AA12" s="47"/>
      <c r="AB12" s="47"/>
      <c r="AC12" s="47"/>
      <c r="AD12" s="47"/>
    </row>
    <row r="13" spans="1:30" ht="21" customHeight="1" x14ac:dyDescent="0.25">
      <c r="A13" s="163"/>
      <c r="B13" s="107">
        <v>4</v>
      </c>
      <c r="C13" s="111"/>
      <c r="D13" s="91">
        <v>30.15</v>
      </c>
      <c r="E13" s="155"/>
      <c r="F13" s="87">
        <v>4</v>
      </c>
      <c r="G13" s="83"/>
      <c r="H13" s="85" t="str">
        <f t="shared" ref="H13" si="16">IF(ISBLANK(G13),"",LOOKUP(S13,$Y$7:$Y$11,$Z$7:$Z$11))</f>
        <v/>
      </c>
      <c r="I13" s="83"/>
      <c r="J13" s="85" t="str">
        <f t="shared" ref="J13" si="17">IF(ISBLANK(I13),"",LOOKUP(T13,$Y$7:$Y$11,$Z$7:$Z$11))</f>
        <v/>
      </c>
      <c r="K13" s="83"/>
      <c r="L13" s="85" t="str">
        <f t="shared" ref="L13" si="18">IF(ISBLANK(K13),"",LOOKUP(U13,$Y$7:$Y$11,$Z$7:$Z$11))</f>
        <v/>
      </c>
      <c r="M13" s="83"/>
      <c r="N13" s="85" t="str">
        <f t="shared" ref="N13" si="19">IF(ISBLANK(M13),"",LOOKUP(V13,$Y$7:$Y$11,$Z$7:$Z$11))</f>
        <v/>
      </c>
      <c r="O13" s="83"/>
      <c r="P13" s="85" t="str">
        <f t="shared" ref="P13" si="20">IF(ISBLANK(O13),"",LOOKUP(W13,$Y$7:$Y$11,$Z$7:$Z$11))</f>
        <v/>
      </c>
      <c r="S13" s="82">
        <f t="shared" ref="S13" si="21">ABS(G13-D13)</f>
        <v>30.15</v>
      </c>
      <c r="T13" s="82">
        <f t="shared" ref="T13" si="22">ABS(I13-D13)</f>
        <v>30.15</v>
      </c>
      <c r="U13" s="82">
        <f t="shared" ref="U13" si="23">ABS(K13-D13)</f>
        <v>30.15</v>
      </c>
      <c r="V13" s="82">
        <f t="shared" ref="V13" si="24">ABS(M13-D13)</f>
        <v>30.15</v>
      </c>
      <c r="W13" s="82">
        <f t="shared" ref="W13" si="25">ABS(O13-D13)</f>
        <v>30.15</v>
      </c>
      <c r="Y13" s="47"/>
      <c r="Z13" s="47"/>
      <c r="AA13" s="47"/>
      <c r="AB13" s="47"/>
      <c r="AC13" s="47"/>
      <c r="AD13" s="47"/>
    </row>
    <row r="14" spans="1:30" ht="21" customHeight="1" thickBot="1" x14ac:dyDescent="0.3">
      <c r="A14" s="163"/>
      <c r="B14" s="108"/>
      <c r="C14" s="111"/>
      <c r="D14" s="92"/>
      <c r="E14" s="155"/>
      <c r="F14" s="88"/>
      <c r="G14" s="84"/>
      <c r="H14" s="86" t="str">
        <f t="shared" si="0"/>
        <v>0</v>
      </c>
      <c r="I14" s="84"/>
      <c r="J14" s="86" t="str">
        <f t="shared" si="0"/>
        <v>0</v>
      </c>
      <c r="K14" s="84"/>
      <c r="L14" s="86" t="str">
        <f t="shared" si="0"/>
        <v>0</v>
      </c>
      <c r="M14" s="84"/>
      <c r="N14" s="86" t="str">
        <f t="shared" si="0"/>
        <v>0</v>
      </c>
      <c r="O14" s="84"/>
      <c r="P14" s="86" t="str">
        <f t="shared" si="0"/>
        <v>0</v>
      </c>
      <c r="S14" s="82"/>
      <c r="T14" s="82"/>
      <c r="U14" s="82"/>
      <c r="V14" s="82"/>
      <c r="W14" s="82"/>
      <c r="Y14" s="47"/>
      <c r="Z14" s="47"/>
      <c r="AA14" s="47"/>
      <c r="AB14" s="47"/>
      <c r="AC14" s="47"/>
      <c r="AD14" s="47"/>
    </row>
    <row r="15" spans="1:30" ht="21" customHeight="1" x14ac:dyDescent="0.25">
      <c r="A15" s="163"/>
      <c r="B15" s="107">
        <v>5</v>
      </c>
      <c r="C15" s="111"/>
      <c r="D15" s="91">
        <v>24.12</v>
      </c>
      <c r="E15" s="155"/>
      <c r="F15" s="87">
        <v>4</v>
      </c>
      <c r="G15" s="83"/>
      <c r="H15" s="85" t="str">
        <f t="shared" ref="H15" si="26">IF(ISBLANK(G15),"",LOOKUP(S15,$Y$7:$Y$11,$Z$7:$Z$11))</f>
        <v/>
      </c>
      <c r="I15" s="83"/>
      <c r="J15" s="85" t="str">
        <f t="shared" ref="J15" si="27">IF(ISBLANK(I15),"",LOOKUP(T15,$Y$7:$Y$11,$Z$7:$Z$11))</f>
        <v/>
      </c>
      <c r="K15" s="83"/>
      <c r="L15" s="85" t="str">
        <f t="shared" ref="L15" si="28">IF(ISBLANK(K15),"",LOOKUP(U15,$Y$7:$Y$11,$Z$7:$Z$11))</f>
        <v/>
      </c>
      <c r="M15" s="83"/>
      <c r="N15" s="85" t="str">
        <f t="shared" ref="N15" si="29">IF(ISBLANK(M15),"",LOOKUP(V15,$Y$7:$Y$11,$Z$7:$Z$11))</f>
        <v/>
      </c>
      <c r="O15" s="83"/>
      <c r="P15" s="85" t="str">
        <f t="shared" ref="P15" si="30">IF(ISBLANK(O15),"",LOOKUP(W15,$Y$7:$Y$11,$Z$7:$Z$11))</f>
        <v/>
      </c>
      <c r="S15" s="82">
        <f t="shared" ref="S15" si="31">ABS(G15-D15)</f>
        <v>24.12</v>
      </c>
      <c r="T15" s="82">
        <f t="shared" ref="T15" si="32">ABS(I15-D15)</f>
        <v>24.12</v>
      </c>
      <c r="U15" s="82">
        <f t="shared" ref="U15" si="33">ABS(K15-D15)</f>
        <v>24.12</v>
      </c>
      <c r="V15" s="82">
        <f t="shared" ref="V15" si="34">ABS(M15-D15)</f>
        <v>24.12</v>
      </c>
      <c r="W15" s="82">
        <f t="shared" ref="W15" si="35">ABS(O15-D15)</f>
        <v>24.12</v>
      </c>
      <c r="Y15" s="47"/>
      <c r="Z15" s="47"/>
      <c r="AA15" s="47"/>
      <c r="AB15" s="47"/>
      <c r="AC15" s="47"/>
      <c r="AD15" s="47"/>
    </row>
    <row r="16" spans="1:30" ht="21" customHeight="1" thickBot="1" x14ac:dyDescent="0.3">
      <c r="A16" s="163"/>
      <c r="B16" s="108"/>
      <c r="C16" s="111"/>
      <c r="D16" s="92"/>
      <c r="E16" s="155"/>
      <c r="F16" s="88"/>
      <c r="G16" s="84"/>
      <c r="H16" s="86" t="str">
        <f t="shared" ref="H16" si="36">IF(G16&lt;=200,"0",IF(AND(G16&gt;200,G16&lt;=250),"1",IF(AND(G16&gt;250,G16&lt;=300),"2","4")))</f>
        <v>0</v>
      </c>
      <c r="I16" s="84"/>
      <c r="J16" s="86" t="str">
        <f t="shared" si="0"/>
        <v>0</v>
      </c>
      <c r="K16" s="84"/>
      <c r="L16" s="86" t="str">
        <f t="shared" ref="L16" si="37">IF(K16&lt;=200,"0",IF(AND(K16&gt;200,K16&lt;=250),"1",IF(AND(K16&gt;250,K16&lt;=300),"2","4")))</f>
        <v>0</v>
      </c>
      <c r="M16" s="84"/>
      <c r="N16" s="86" t="str">
        <f t="shared" ref="N16" si="38">IF(M16&lt;=200,"0",IF(AND(M16&gt;200,M16&lt;=250),"1",IF(AND(M16&gt;250,M16&lt;=300),"2","4")))</f>
        <v>0</v>
      </c>
      <c r="O16" s="84"/>
      <c r="P16" s="86" t="str">
        <f t="shared" ref="P16" si="39">IF(O16&lt;=200,"0",IF(AND(O16&gt;200,O16&lt;=250),"1",IF(AND(O16&gt;250,O16&lt;=300),"2","4")))</f>
        <v>0</v>
      </c>
      <c r="S16" s="82"/>
      <c r="T16" s="82"/>
      <c r="U16" s="82"/>
      <c r="V16" s="82"/>
      <c r="W16" s="82"/>
      <c r="Y16" s="47"/>
      <c r="Z16" s="47"/>
      <c r="AA16" s="47"/>
      <c r="AB16" s="47"/>
      <c r="AC16" s="47"/>
      <c r="AD16" s="47"/>
    </row>
    <row r="17" spans="1:30" ht="21" customHeight="1" x14ac:dyDescent="0.25">
      <c r="A17" s="163"/>
      <c r="B17" s="107">
        <v>6</v>
      </c>
      <c r="C17" s="111"/>
      <c r="D17" s="91">
        <v>6.03</v>
      </c>
      <c r="E17" s="155"/>
      <c r="F17" s="87">
        <v>4</v>
      </c>
      <c r="G17" s="83"/>
      <c r="H17" s="85" t="str">
        <f t="shared" ref="H17" si="40">IF(ISBLANK(G17),"",LOOKUP(S17,$Y$7:$Y$11,$Z$7:$Z$11))</f>
        <v/>
      </c>
      <c r="I17" s="83"/>
      <c r="J17" s="85" t="str">
        <f t="shared" ref="J17" si="41">IF(ISBLANK(I17),"",LOOKUP(T17,$Y$7:$Y$11,$Z$7:$Z$11))</f>
        <v/>
      </c>
      <c r="K17" s="83"/>
      <c r="L17" s="85" t="str">
        <f t="shared" ref="L17" si="42">IF(ISBLANK(K17),"",LOOKUP(U17,$Y$7:$Y$11,$Z$7:$Z$11))</f>
        <v/>
      </c>
      <c r="M17" s="83"/>
      <c r="N17" s="85" t="str">
        <f t="shared" ref="N17" si="43">IF(ISBLANK(M17),"",LOOKUP(V17,$Y$7:$Y$11,$Z$7:$Z$11))</f>
        <v/>
      </c>
      <c r="O17" s="83"/>
      <c r="P17" s="85" t="str">
        <f t="shared" ref="P17" si="44">IF(ISBLANK(O17),"",LOOKUP(W17,$Y$7:$Y$11,$Z$7:$Z$11))</f>
        <v/>
      </c>
      <c r="S17" s="82">
        <f t="shared" ref="S17" si="45">ABS(G17-D17)</f>
        <v>6.03</v>
      </c>
      <c r="T17" s="82">
        <f t="shared" ref="T17" si="46">ABS(I17-D17)</f>
        <v>6.03</v>
      </c>
      <c r="U17" s="82">
        <f t="shared" ref="U17" si="47">ABS(K17-D17)</f>
        <v>6.03</v>
      </c>
      <c r="V17" s="82">
        <f t="shared" ref="V17" si="48">ABS(M17-D17)</f>
        <v>6.03</v>
      </c>
      <c r="W17" s="82">
        <f t="shared" ref="W17" si="49">ABS(O17-D17)</f>
        <v>6.03</v>
      </c>
      <c r="Y17" s="47"/>
      <c r="Z17" s="47"/>
      <c r="AA17" s="47"/>
      <c r="AB17" s="47"/>
      <c r="AC17" s="47"/>
      <c r="AD17" s="47"/>
    </row>
    <row r="18" spans="1:30" ht="21" customHeight="1" thickBot="1" x14ac:dyDescent="0.3">
      <c r="A18" s="163"/>
      <c r="B18" s="108"/>
      <c r="C18" s="111"/>
      <c r="D18" s="92"/>
      <c r="E18" s="155"/>
      <c r="F18" s="88"/>
      <c r="G18" s="84"/>
      <c r="H18" s="86" t="str">
        <f t="shared" si="0"/>
        <v>0</v>
      </c>
      <c r="I18" s="84"/>
      <c r="J18" s="86" t="str">
        <f t="shared" si="0"/>
        <v>0</v>
      </c>
      <c r="K18" s="84"/>
      <c r="L18" s="86" t="str">
        <f t="shared" si="0"/>
        <v>0</v>
      </c>
      <c r="M18" s="84"/>
      <c r="N18" s="86" t="str">
        <f t="shared" si="0"/>
        <v>0</v>
      </c>
      <c r="O18" s="84"/>
      <c r="P18" s="86" t="str">
        <f t="shared" si="0"/>
        <v>0</v>
      </c>
      <c r="S18" s="82"/>
      <c r="T18" s="82"/>
      <c r="U18" s="82"/>
      <c r="V18" s="82"/>
      <c r="W18" s="82"/>
      <c r="Y18" s="47"/>
      <c r="Z18" s="47"/>
      <c r="AA18" s="47"/>
      <c r="AB18" s="47"/>
      <c r="AC18" s="47"/>
      <c r="AD18" s="47"/>
    </row>
    <row r="19" spans="1:30" ht="21" customHeight="1" x14ac:dyDescent="0.25">
      <c r="A19" s="163"/>
      <c r="B19" s="107">
        <v>7</v>
      </c>
      <c r="C19" s="111"/>
      <c r="D19" s="91">
        <v>10.050000000000001</v>
      </c>
      <c r="E19" s="155"/>
      <c r="F19" s="87">
        <v>4</v>
      </c>
      <c r="G19" s="83"/>
      <c r="H19" s="85" t="str">
        <f t="shared" ref="H19" si="50">IF(ISBLANK(G19),"",LOOKUP(S19,$Y$7:$Y$11,$Z$7:$Z$11))</f>
        <v/>
      </c>
      <c r="I19" s="83"/>
      <c r="J19" s="85" t="str">
        <f t="shared" ref="J19" si="51">IF(ISBLANK(I19),"",LOOKUP(T19,$Y$7:$Y$11,$Z$7:$Z$11))</f>
        <v/>
      </c>
      <c r="K19" s="83"/>
      <c r="L19" s="85" t="str">
        <f t="shared" ref="L19" si="52">IF(ISBLANK(K19),"",LOOKUP(U19,$Y$7:$Y$11,$Z$7:$Z$11))</f>
        <v/>
      </c>
      <c r="M19" s="83"/>
      <c r="N19" s="85" t="str">
        <f t="shared" ref="N19" si="53">IF(ISBLANK(M19),"",LOOKUP(V19,$Y$7:$Y$11,$Z$7:$Z$11))</f>
        <v/>
      </c>
      <c r="O19" s="83"/>
      <c r="P19" s="85" t="str">
        <f t="shared" ref="P19" si="54">IF(ISBLANK(O19),"",LOOKUP(W19,$Y$7:$Y$11,$Z$7:$Z$11))</f>
        <v/>
      </c>
      <c r="S19" s="82">
        <f t="shared" ref="S19" si="55">ABS(G19-D19)</f>
        <v>10.050000000000001</v>
      </c>
      <c r="T19" s="82">
        <f t="shared" ref="T19" si="56">ABS(I19-D19)</f>
        <v>10.050000000000001</v>
      </c>
      <c r="U19" s="82">
        <f t="shared" ref="U19" si="57">ABS(K19-D19)</f>
        <v>10.050000000000001</v>
      </c>
      <c r="V19" s="82">
        <f t="shared" ref="V19" si="58">ABS(M19-D19)</f>
        <v>10.050000000000001</v>
      </c>
      <c r="W19" s="82">
        <f t="shared" ref="W19" si="59">ABS(O19-D19)</f>
        <v>10.050000000000001</v>
      </c>
      <c r="Y19" s="47"/>
      <c r="Z19" s="47"/>
      <c r="AA19" s="47"/>
      <c r="AB19" s="47"/>
      <c r="AC19" s="47"/>
      <c r="AD19" s="47"/>
    </row>
    <row r="20" spans="1:30" ht="21" customHeight="1" thickBot="1" x14ac:dyDescent="0.3">
      <c r="A20" s="163"/>
      <c r="B20" s="108"/>
      <c r="C20" s="111"/>
      <c r="D20" s="92"/>
      <c r="E20" s="155"/>
      <c r="F20" s="88"/>
      <c r="G20" s="84"/>
      <c r="H20" s="86" t="str">
        <f t="shared" si="0"/>
        <v>0</v>
      </c>
      <c r="I20" s="84"/>
      <c r="J20" s="86" t="str">
        <f t="shared" si="0"/>
        <v>0</v>
      </c>
      <c r="K20" s="84"/>
      <c r="L20" s="86" t="str">
        <f t="shared" si="0"/>
        <v>0</v>
      </c>
      <c r="M20" s="84"/>
      <c r="N20" s="86" t="str">
        <f t="shared" si="0"/>
        <v>0</v>
      </c>
      <c r="O20" s="84"/>
      <c r="P20" s="86" t="str">
        <f t="shared" si="0"/>
        <v>0</v>
      </c>
      <c r="S20" s="82"/>
      <c r="T20" s="82"/>
      <c r="U20" s="82"/>
      <c r="V20" s="82"/>
      <c r="W20" s="82"/>
      <c r="Y20" s="47"/>
      <c r="Z20" s="47"/>
      <c r="AA20" s="47"/>
      <c r="AB20" s="47"/>
      <c r="AC20" s="47"/>
      <c r="AD20" s="47"/>
    </row>
    <row r="21" spans="1:30" ht="21" customHeight="1" x14ac:dyDescent="0.25">
      <c r="A21" s="163"/>
      <c r="B21" s="107">
        <v>8</v>
      </c>
      <c r="C21" s="111"/>
      <c r="D21" s="91">
        <v>10.050000000000001</v>
      </c>
      <c r="E21" s="155"/>
      <c r="F21" s="87">
        <v>4</v>
      </c>
      <c r="G21" s="83"/>
      <c r="H21" s="85" t="str">
        <f t="shared" ref="H21" si="60">IF(ISBLANK(G21),"",LOOKUP(S21,$Y$7:$Y$11,$Z$7:$Z$11))</f>
        <v/>
      </c>
      <c r="I21" s="83"/>
      <c r="J21" s="85" t="str">
        <f t="shared" ref="J21" si="61">IF(ISBLANK(I21),"",LOOKUP(T21,$Y$7:$Y$11,$Z$7:$Z$11))</f>
        <v/>
      </c>
      <c r="K21" s="83"/>
      <c r="L21" s="85" t="str">
        <f t="shared" ref="L21" si="62">IF(ISBLANK(K21),"",LOOKUP(U21,$Y$7:$Y$11,$Z$7:$Z$11))</f>
        <v/>
      </c>
      <c r="M21" s="83"/>
      <c r="N21" s="85" t="str">
        <f t="shared" ref="N21:N23" si="63">IF(ISBLANK(M21),"",LOOKUP(V21,$Y$7:$Y$11,$Z$7:$Z$11))</f>
        <v/>
      </c>
      <c r="O21" s="83"/>
      <c r="P21" s="85" t="str">
        <f t="shared" ref="P21" si="64">IF(ISBLANK(O21),"",LOOKUP(W21,$Y$7:$Y$11,$Z$7:$Z$11))</f>
        <v/>
      </c>
      <c r="S21" s="82">
        <f t="shared" ref="S21" si="65">ABS(G21-D21)</f>
        <v>10.050000000000001</v>
      </c>
      <c r="T21" s="82">
        <f t="shared" ref="T21" si="66">ABS(I21-D21)</f>
        <v>10.050000000000001</v>
      </c>
      <c r="U21" s="82">
        <f t="shared" ref="U21" si="67">ABS(K21-D21)</f>
        <v>10.050000000000001</v>
      </c>
      <c r="V21" s="82">
        <f t="shared" ref="V21" si="68">ABS(M21-D21)</f>
        <v>10.050000000000001</v>
      </c>
      <c r="W21" s="82">
        <f t="shared" ref="W21" si="69">ABS(O21-D21)</f>
        <v>10.050000000000001</v>
      </c>
      <c r="Y21" s="47"/>
      <c r="Z21" s="47"/>
      <c r="AA21" s="47"/>
      <c r="AB21" s="47"/>
      <c r="AC21" s="47"/>
      <c r="AD21" s="47"/>
    </row>
    <row r="22" spans="1:30" ht="21" customHeight="1" thickBot="1" x14ac:dyDescent="0.3">
      <c r="A22" s="163"/>
      <c r="B22" s="108"/>
      <c r="C22" s="111"/>
      <c r="D22" s="92"/>
      <c r="E22" s="155"/>
      <c r="F22" s="88"/>
      <c r="G22" s="84"/>
      <c r="H22" s="86" t="str">
        <f t="shared" si="0"/>
        <v>0</v>
      </c>
      <c r="I22" s="84"/>
      <c r="J22" s="86" t="str">
        <f t="shared" si="0"/>
        <v>0</v>
      </c>
      <c r="K22" s="84"/>
      <c r="L22" s="86" t="str">
        <f t="shared" si="0"/>
        <v>0</v>
      </c>
      <c r="M22" s="84"/>
      <c r="N22" s="86" t="str">
        <f t="shared" si="0"/>
        <v>0</v>
      </c>
      <c r="O22" s="84"/>
      <c r="P22" s="86" t="str">
        <f t="shared" si="0"/>
        <v>0</v>
      </c>
      <c r="S22" s="82"/>
      <c r="T22" s="82"/>
      <c r="U22" s="82"/>
      <c r="V22" s="82"/>
      <c r="W22" s="82"/>
      <c r="Y22" s="47"/>
      <c r="Z22" s="47"/>
      <c r="AA22" s="47"/>
      <c r="AB22" s="47"/>
      <c r="AC22" s="47"/>
      <c r="AD22" s="47"/>
    </row>
    <row r="23" spans="1:30" ht="21" customHeight="1" x14ac:dyDescent="0.25">
      <c r="A23" s="163"/>
      <c r="B23" s="107">
        <v>9</v>
      </c>
      <c r="C23" s="111"/>
      <c r="D23" s="91">
        <v>6.03</v>
      </c>
      <c r="E23" s="155"/>
      <c r="F23" s="87">
        <v>4</v>
      </c>
      <c r="G23" s="83"/>
      <c r="H23" s="85" t="str">
        <f t="shared" ref="H23" si="70">IF(ISBLANK(G23),"",LOOKUP(S23,$Y$7:$Y$11,$Z$7:$Z$11))</f>
        <v/>
      </c>
      <c r="I23" s="83"/>
      <c r="J23" s="85" t="str">
        <f t="shared" ref="J23" si="71">IF(ISBLANK(I23),"",LOOKUP(T23,$Y$7:$Y$11,$Z$7:$Z$11))</f>
        <v/>
      </c>
      <c r="K23" s="83"/>
      <c r="L23" s="85" t="str">
        <f t="shared" ref="L23" si="72">IF(ISBLANK(K23),"",LOOKUP(U23,$Y$7:$Y$11,$Z$7:$Z$11))</f>
        <v/>
      </c>
      <c r="M23" s="83"/>
      <c r="N23" s="85" t="str">
        <f t="shared" si="63"/>
        <v/>
      </c>
      <c r="O23" s="83"/>
      <c r="P23" s="85" t="str">
        <f t="shared" ref="P23" si="73">IF(ISBLANK(O23),"",LOOKUP(W23,$Y$7:$Y$11,$Z$7:$Z$11))</f>
        <v/>
      </c>
      <c r="S23" s="82">
        <f t="shared" ref="S23" si="74">ABS(G23-D23)</f>
        <v>6.03</v>
      </c>
      <c r="T23" s="82">
        <f t="shared" ref="T23" si="75">ABS(I23-D23)</f>
        <v>6.03</v>
      </c>
      <c r="U23" s="82">
        <f t="shared" ref="U23" si="76">ABS(K23-D23)</f>
        <v>6.03</v>
      </c>
      <c r="V23" s="82">
        <f t="shared" ref="V23" si="77">ABS(M23-D23)</f>
        <v>6.03</v>
      </c>
      <c r="W23" s="82">
        <f t="shared" ref="W23" si="78">ABS(O23-D23)</f>
        <v>6.03</v>
      </c>
      <c r="Y23" s="47"/>
      <c r="Z23" s="47"/>
      <c r="AA23" s="47"/>
      <c r="AB23" s="47"/>
      <c r="AC23" s="47"/>
      <c r="AD23" s="47"/>
    </row>
    <row r="24" spans="1:30" ht="21" customHeight="1" thickBot="1" x14ac:dyDescent="0.3">
      <c r="A24" s="163"/>
      <c r="B24" s="108"/>
      <c r="C24" s="92"/>
      <c r="D24" s="92"/>
      <c r="E24" s="155"/>
      <c r="F24" s="88"/>
      <c r="G24" s="84"/>
      <c r="H24" s="86" t="str">
        <f t="shared" si="0"/>
        <v>0</v>
      </c>
      <c r="I24" s="84"/>
      <c r="J24" s="86" t="str">
        <f t="shared" si="0"/>
        <v>0</v>
      </c>
      <c r="K24" s="84"/>
      <c r="L24" s="86" t="str">
        <f t="shared" si="0"/>
        <v>0</v>
      </c>
      <c r="M24" s="84"/>
      <c r="N24" s="86" t="str">
        <f t="shared" si="0"/>
        <v>0</v>
      </c>
      <c r="O24" s="84"/>
      <c r="P24" s="86" t="str">
        <f t="shared" si="0"/>
        <v>0</v>
      </c>
      <c r="S24" s="82"/>
      <c r="T24" s="82"/>
      <c r="U24" s="82"/>
      <c r="V24" s="82"/>
      <c r="W24" s="82"/>
      <c r="Y24" s="47"/>
      <c r="Z24" s="47"/>
      <c r="AA24" s="47"/>
      <c r="AB24" s="47"/>
      <c r="AC24" s="47"/>
      <c r="AD24" s="47"/>
    </row>
    <row r="25" spans="1:30" ht="21" customHeight="1" x14ac:dyDescent="0.25">
      <c r="A25" s="163"/>
      <c r="B25" s="157">
        <v>10</v>
      </c>
      <c r="C25" s="111" t="s">
        <v>14</v>
      </c>
      <c r="D25" s="91">
        <v>24.135999999999999</v>
      </c>
      <c r="E25" s="155"/>
      <c r="F25" s="87">
        <v>4</v>
      </c>
      <c r="G25" s="83"/>
      <c r="H25" s="85" t="str">
        <f t="shared" ref="H25" si="79">IF(ISBLANK(G25),"",LOOKUP(S25,$Y$7:$Y$11,$Z$7:$Z$11))</f>
        <v/>
      </c>
      <c r="I25" s="83"/>
      <c r="J25" s="85" t="str">
        <f>IF(ISBLANK(I25),"",LOOKUP(T25,$Y$7:$Y$11,$Z$7:$Z$11))</f>
        <v/>
      </c>
      <c r="K25" s="83"/>
      <c r="L25" s="85" t="str">
        <f t="shared" ref="L25" si="80">IF(ISBLANK(K25),"",LOOKUP(U25,$Y$7:$Y$11,$Z$7:$Z$11))</f>
        <v/>
      </c>
      <c r="M25" s="83"/>
      <c r="N25" s="85" t="str">
        <f t="shared" ref="N25" si="81">IF(ISBLANK(M25),"",LOOKUP(V25,$Y$7:$Y$11,$Z$7:$Z$11))</f>
        <v/>
      </c>
      <c r="O25" s="83"/>
      <c r="P25" s="85" t="str">
        <f t="shared" ref="P25" si="82">IF(ISBLANK(O25),"",LOOKUP(W25,$Y$7:$Y$11,$Z$7:$Z$11))</f>
        <v/>
      </c>
      <c r="S25" s="82">
        <f t="shared" ref="S25" si="83">ABS(G25-D25)</f>
        <v>24.135999999999999</v>
      </c>
      <c r="T25" s="82">
        <f t="shared" ref="T25" si="84">ABS(I25-D25)</f>
        <v>24.135999999999999</v>
      </c>
      <c r="U25" s="82">
        <f t="shared" ref="U25" si="85">ABS(K25-D25)</f>
        <v>24.135999999999999</v>
      </c>
      <c r="V25" s="82">
        <f t="shared" ref="V25" si="86">ABS(M25-D25)</f>
        <v>24.135999999999999</v>
      </c>
      <c r="W25" s="82">
        <f t="shared" ref="W25" si="87">ABS(O25-D25)</f>
        <v>24.135999999999999</v>
      </c>
      <c r="Y25" s="47"/>
      <c r="Z25" s="47"/>
      <c r="AA25" s="47"/>
      <c r="AB25" s="47"/>
      <c r="AC25" s="47"/>
      <c r="AD25" s="47"/>
    </row>
    <row r="26" spans="1:30" ht="21" customHeight="1" thickBot="1" x14ac:dyDescent="0.3">
      <c r="A26" s="163"/>
      <c r="B26" s="90"/>
      <c r="C26" s="92"/>
      <c r="D26" s="92"/>
      <c r="E26" s="156"/>
      <c r="F26" s="88"/>
      <c r="G26" s="84"/>
      <c r="H26" s="86" t="str">
        <f t="shared" si="0"/>
        <v>0</v>
      </c>
      <c r="I26" s="84"/>
      <c r="J26" s="86" t="str">
        <f t="shared" si="0"/>
        <v>0</v>
      </c>
      <c r="K26" s="84"/>
      <c r="L26" s="86" t="str">
        <f t="shared" si="0"/>
        <v>0</v>
      </c>
      <c r="M26" s="84"/>
      <c r="N26" s="86" t="str">
        <f t="shared" si="0"/>
        <v>0</v>
      </c>
      <c r="O26" s="84"/>
      <c r="P26" s="86" t="str">
        <f t="shared" si="0"/>
        <v>0</v>
      </c>
      <c r="S26" s="82"/>
      <c r="T26" s="82"/>
      <c r="U26" s="82"/>
      <c r="V26" s="82"/>
      <c r="W26" s="82"/>
      <c r="Y26" s="47"/>
      <c r="Z26" s="47"/>
      <c r="AA26" s="47"/>
      <c r="AB26" s="47"/>
      <c r="AC26" s="47"/>
      <c r="AD26" s="47"/>
    </row>
    <row r="27" spans="1:30" ht="21" customHeight="1" thickBot="1" x14ac:dyDescent="0.3">
      <c r="A27" s="158" t="s">
        <v>15</v>
      </c>
      <c r="B27" s="159"/>
      <c r="C27" s="159"/>
      <c r="D27" s="159"/>
      <c r="E27" s="159"/>
      <c r="F27" s="9">
        <f>SUM(F7:F26)</f>
        <v>40</v>
      </c>
      <c r="G27" s="160">
        <f>SUM(H7:H26)</f>
        <v>0</v>
      </c>
      <c r="H27" s="161"/>
      <c r="I27" s="160">
        <f>SUM(J7:J26)</f>
        <v>0</v>
      </c>
      <c r="J27" s="161"/>
      <c r="K27" s="160">
        <f>SUM(L7:L26)</f>
        <v>0</v>
      </c>
      <c r="L27" s="161"/>
      <c r="M27" s="160">
        <f>SUM(N7:N26)</f>
        <v>0</v>
      </c>
      <c r="N27" s="161"/>
      <c r="O27" s="160">
        <f>SUM(P7:P26)</f>
        <v>0</v>
      </c>
      <c r="P27" s="161"/>
      <c r="S27" s="21"/>
      <c r="U27" s="21"/>
      <c r="W27" s="21"/>
      <c r="Y27" s="21"/>
      <c r="AB27" s="21"/>
      <c r="AD27" s="21"/>
    </row>
    <row r="28" spans="1:30" ht="10.5" customHeight="1" thickBot="1" x14ac:dyDescent="0.3">
      <c r="A28" s="52"/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7"/>
      <c r="N28" s="7"/>
      <c r="O28" s="7"/>
      <c r="P28" s="7"/>
      <c r="S28" s="21"/>
      <c r="U28" s="21"/>
      <c r="W28" s="21"/>
      <c r="Y28" s="21"/>
      <c r="AB28" s="21"/>
      <c r="AD28" s="21"/>
    </row>
    <row r="29" spans="1:30" ht="21" customHeight="1" x14ac:dyDescent="0.25">
      <c r="A29" s="162" t="s">
        <v>16</v>
      </c>
      <c r="B29" s="166">
        <v>11</v>
      </c>
      <c r="C29" s="91" t="s">
        <v>12</v>
      </c>
      <c r="D29" s="164">
        <v>16.510000000000002</v>
      </c>
      <c r="E29" s="168" t="s">
        <v>53</v>
      </c>
      <c r="F29" s="87">
        <v>4</v>
      </c>
      <c r="G29" s="83"/>
      <c r="H29" s="85" t="str">
        <f>IF(ISBLANK(G29),"",LOOKUP(S29,$Y$7:$Y$11,$Z$7:$Z$11))</f>
        <v/>
      </c>
      <c r="I29" s="83"/>
      <c r="J29" s="85" t="str">
        <f>IF(ISBLANK(I29),"",LOOKUP(T29,$Y$7:$Y$11,$Z$7:$Z$11))</f>
        <v/>
      </c>
      <c r="K29" s="83"/>
      <c r="L29" s="85" t="str">
        <f>IF(ISBLANK(K29),"",LOOKUP(U29,$Y$7:$Y$11,$Z$7:$Z$11))</f>
        <v/>
      </c>
      <c r="M29" s="83"/>
      <c r="N29" s="85" t="str">
        <f>IF(ISBLANK(M29),"",LOOKUP(V29,$Y$7:$Y$11,$Z$7:$Z$11))</f>
        <v/>
      </c>
      <c r="O29" s="83"/>
      <c r="P29" s="85" t="str">
        <f>IF(ISBLANK(O29),"",LOOKUP(W29,$Y$7:$Y$11,$Z$7:$Z$11))</f>
        <v/>
      </c>
      <c r="S29" s="82">
        <f t="shared" ref="S29" si="88">ABS(G29-D29)</f>
        <v>16.510000000000002</v>
      </c>
      <c r="T29" s="82">
        <f>ABS(I29-D29)</f>
        <v>16.510000000000002</v>
      </c>
      <c r="U29" s="82">
        <f>ABS(K29-D29)</f>
        <v>16.510000000000002</v>
      </c>
      <c r="V29" s="82">
        <f>ABS(M29-D29)</f>
        <v>16.510000000000002</v>
      </c>
      <c r="W29" s="82">
        <f>ABS(O29-D29)</f>
        <v>16.510000000000002</v>
      </c>
      <c r="Y29" s="47"/>
      <c r="Z29" s="47"/>
      <c r="AA29" s="47"/>
      <c r="AB29" s="47"/>
      <c r="AC29" s="47"/>
      <c r="AD29" s="47"/>
    </row>
    <row r="30" spans="1:30" ht="21" customHeight="1" thickBot="1" x14ac:dyDescent="0.3">
      <c r="A30" s="163"/>
      <c r="B30" s="167"/>
      <c r="C30" s="111"/>
      <c r="D30" s="165"/>
      <c r="E30" s="169"/>
      <c r="F30" s="88"/>
      <c r="G30" s="84"/>
      <c r="H30" s="86" t="str">
        <f t="shared" ref="H30:H52" si="89">IF(G30&lt;=200,"0",IF(AND(G30&gt;200,G30&lt;=250),"1",IF(AND(G30&gt;250,G30&lt;=300),"2","4")))</f>
        <v>0</v>
      </c>
      <c r="I30" s="84"/>
      <c r="J30" s="86" t="str">
        <f t="shared" ref="J30:J52" si="90">IF(I30&lt;=200,"0",IF(AND(I30&gt;200,I30&lt;=250),"1",IF(AND(I30&gt;250,I30&lt;=300),"2","4")))</f>
        <v>0</v>
      </c>
      <c r="K30" s="84"/>
      <c r="L30" s="86" t="str">
        <f t="shared" ref="L30:L52" si="91">IF(K30&lt;=200,"0",IF(AND(K30&gt;200,K30&lt;=250),"1",IF(AND(K30&gt;250,K30&lt;=300),"2","4")))</f>
        <v>0</v>
      </c>
      <c r="M30" s="84"/>
      <c r="N30" s="86" t="str">
        <f t="shared" ref="N30:N52" si="92">IF(M30&lt;=200,"0",IF(AND(M30&gt;200,M30&lt;=250),"1",IF(AND(M30&gt;250,M30&lt;=300),"2","4")))</f>
        <v>0</v>
      </c>
      <c r="O30" s="84"/>
      <c r="P30" s="86" t="str">
        <f t="shared" ref="P30:P52" si="93">IF(O30&lt;=200,"0",IF(AND(O30&gt;200,O30&lt;=250),"1",IF(AND(O30&gt;250,O30&lt;=300),"2","4")))</f>
        <v>0</v>
      </c>
      <c r="S30" s="82"/>
      <c r="T30" s="82"/>
      <c r="U30" s="82"/>
      <c r="V30" s="82"/>
      <c r="W30" s="82"/>
      <c r="Y30" s="47"/>
      <c r="Z30" s="47"/>
      <c r="AA30" s="47"/>
      <c r="AB30" s="47"/>
      <c r="AC30" s="47"/>
      <c r="AD30" s="47"/>
    </row>
    <row r="31" spans="1:30" ht="21" customHeight="1" x14ac:dyDescent="0.25">
      <c r="A31" s="163"/>
      <c r="B31" s="89">
        <v>12</v>
      </c>
      <c r="C31" s="111"/>
      <c r="D31" s="91">
        <v>11.51</v>
      </c>
      <c r="E31" s="169"/>
      <c r="F31" s="87">
        <v>4</v>
      </c>
      <c r="G31" s="83"/>
      <c r="H31" s="85" t="str">
        <f t="shared" ref="H31" si="94">IF(ISBLANK(G31),"",LOOKUP(S31,$Y$7:$Y$11,$Z$7:$Z$11))</f>
        <v/>
      </c>
      <c r="I31" s="83"/>
      <c r="J31" s="85" t="str">
        <f t="shared" ref="J31" si="95">IF(ISBLANK(I31),"",LOOKUP(T31,$Y$7:$Y$11,$Z$7:$Z$11))</f>
        <v/>
      </c>
      <c r="K31" s="83"/>
      <c r="L31" s="85" t="str">
        <f t="shared" ref="L31" si="96">IF(ISBLANK(K31),"",LOOKUP(U31,$Y$7:$Y$11,$Z$7:$Z$11))</f>
        <v/>
      </c>
      <c r="M31" s="83"/>
      <c r="N31" s="85" t="str">
        <f t="shared" ref="N31" si="97">IF(ISBLANK(M31),"",LOOKUP(V31,$Y$7:$Y$11,$Z$7:$Z$11))</f>
        <v/>
      </c>
      <c r="O31" s="83"/>
      <c r="P31" s="85" t="str">
        <f t="shared" ref="P31" si="98">IF(ISBLANK(O31),"",LOOKUP(W31,$Y$7:$Y$11,$Z$7:$Z$11))</f>
        <v/>
      </c>
      <c r="S31" s="82">
        <f t="shared" ref="S31" si="99">ABS(G31-D31)</f>
        <v>11.51</v>
      </c>
      <c r="T31" s="82">
        <f t="shared" ref="T31" si="100">ABS(I31-D31)</f>
        <v>11.51</v>
      </c>
      <c r="U31" s="82">
        <f t="shared" ref="U31" si="101">ABS(K31-D31)</f>
        <v>11.51</v>
      </c>
      <c r="V31" s="82">
        <f t="shared" ref="V31" si="102">ABS(M31-D31)</f>
        <v>11.51</v>
      </c>
      <c r="W31" s="82">
        <f t="shared" ref="W31" si="103">ABS(O31-D31)</f>
        <v>11.51</v>
      </c>
      <c r="Y31" s="47"/>
      <c r="Z31" s="47"/>
      <c r="AA31" s="47"/>
      <c r="AB31" s="47"/>
      <c r="AC31" s="47"/>
      <c r="AD31" s="47"/>
    </row>
    <row r="32" spans="1:30" ht="21" customHeight="1" thickBot="1" x14ac:dyDescent="0.3">
      <c r="A32" s="163"/>
      <c r="B32" s="90"/>
      <c r="C32" s="92"/>
      <c r="D32" s="92"/>
      <c r="E32" s="169"/>
      <c r="F32" s="88"/>
      <c r="G32" s="84"/>
      <c r="H32" s="86" t="str">
        <f t="shared" si="89"/>
        <v>0</v>
      </c>
      <c r="I32" s="84"/>
      <c r="J32" s="86" t="str">
        <f t="shared" si="90"/>
        <v>0</v>
      </c>
      <c r="K32" s="84"/>
      <c r="L32" s="86" t="str">
        <f t="shared" si="91"/>
        <v>0</v>
      </c>
      <c r="M32" s="84"/>
      <c r="N32" s="86" t="str">
        <f t="shared" si="92"/>
        <v>0</v>
      </c>
      <c r="O32" s="84"/>
      <c r="P32" s="86" t="str">
        <f t="shared" si="93"/>
        <v>0</v>
      </c>
      <c r="S32" s="82"/>
      <c r="T32" s="82"/>
      <c r="U32" s="82"/>
      <c r="V32" s="82"/>
      <c r="W32" s="82"/>
      <c r="Y32" s="47"/>
      <c r="Z32" s="47"/>
      <c r="AA32" s="47"/>
      <c r="AB32" s="47"/>
      <c r="AC32" s="47"/>
      <c r="AD32" s="47"/>
    </row>
    <row r="33" spans="1:30" ht="21" customHeight="1" x14ac:dyDescent="0.25">
      <c r="A33" s="163"/>
      <c r="B33" s="157">
        <v>13</v>
      </c>
      <c r="C33" s="91" t="s">
        <v>17</v>
      </c>
      <c r="D33" s="91">
        <v>27.14</v>
      </c>
      <c r="E33" s="169"/>
      <c r="F33" s="87">
        <v>4</v>
      </c>
      <c r="G33" s="83"/>
      <c r="H33" s="85" t="str">
        <f t="shared" ref="H33" si="104">IF(ISBLANK(G33),"",LOOKUP(S33,$Y$7:$Y$11,$Z$7:$Z$11))</f>
        <v/>
      </c>
      <c r="I33" s="83"/>
      <c r="J33" s="85" t="str">
        <f t="shared" ref="J33" si="105">IF(ISBLANK(I33),"",LOOKUP(T33,$Y$7:$Y$11,$Z$7:$Z$11))</f>
        <v/>
      </c>
      <c r="K33" s="83"/>
      <c r="L33" s="85" t="str">
        <f t="shared" ref="L33" si="106">IF(ISBLANK(K33),"",LOOKUP(U33,$Y$7:$Y$11,$Z$7:$Z$11))</f>
        <v/>
      </c>
      <c r="M33" s="83"/>
      <c r="N33" s="85" t="str">
        <f t="shared" ref="N33" si="107">IF(ISBLANK(M33),"",LOOKUP(V33,$Y$7:$Y$11,$Z$7:$Z$11))</f>
        <v/>
      </c>
      <c r="O33" s="83"/>
      <c r="P33" s="85" t="str">
        <f t="shared" ref="P33" si="108">IF(ISBLANK(O33),"",LOOKUP(W33,$Y$7:$Y$11,$Z$7:$Z$11))</f>
        <v/>
      </c>
      <c r="S33" s="82">
        <f t="shared" ref="S33" si="109">ABS(G33-D33)</f>
        <v>27.14</v>
      </c>
      <c r="T33" s="82">
        <f t="shared" ref="T33" si="110">ABS(I33-D33)</f>
        <v>27.14</v>
      </c>
      <c r="U33" s="82">
        <f t="shared" ref="U33" si="111">ABS(K33-D33)</f>
        <v>27.14</v>
      </c>
      <c r="V33" s="82">
        <f t="shared" ref="V33" si="112">ABS(M33-D33)</f>
        <v>27.14</v>
      </c>
      <c r="W33" s="82">
        <f t="shared" ref="W33" si="113">ABS(O33-D33)</f>
        <v>27.14</v>
      </c>
      <c r="Y33" s="47"/>
      <c r="Z33" s="47"/>
      <c r="AA33" s="47"/>
      <c r="AB33" s="47"/>
      <c r="AC33" s="47"/>
      <c r="AD33" s="47"/>
    </row>
    <row r="34" spans="1:30" ht="21" customHeight="1" thickBot="1" x14ac:dyDescent="0.3">
      <c r="A34" s="163"/>
      <c r="B34" s="90"/>
      <c r="C34" s="111"/>
      <c r="D34" s="92"/>
      <c r="E34" s="169"/>
      <c r="F34" s="88"/>
      <c r="G34" s="84"/>
      <c r="H34" s="86" t="str">
        <f t="shared" si="89"/>
        <v>0</v>
      </c>
      <c r="I34" s="84"/>
      <c r="J34" s="86" t="str">
        <f t="shared" si="90"/>
        <v>0</v>
      </c>
      <c r="K34" s="84"/>
      <c r="L34" s="86" t="str">
        <f t="shared" si="91"/>
        <v>0</v>
      </c>
      <c r="M34" s="84"/>
      <c r="N34" s="86" t="str">
        <f t="shared" si="92"/>
        <v>0</v>
      </c>
      <c r="O34" s="84"/>
      <c r="P34" s="86" t="str">
        <f t="shared" si="93"/>
        <v>0</v>
      </c>
      <c r="S34" s="82"/>
      <c r="T34" s="82"/>
      <c r="U34" s="82"/>
      <c r="V34" s="82"/>
      <c r="W34" s="82"/>
      <c r="Y34" s="47"/>
      <c r="Z34" s="47"/>
      <c r="AA34" s="47"/>
      <c r="AB34" s="47"/>
      <c r="AC34" s="47"/>
      <c r="AD34" s="47"/>
    </row>
    <row r="35" spans="1:30" ht="21" customHeight="1" x14ac:dyDescent="0.25">
      <c r="A35" s="163"/>
      <c r="B35" s="157">
        <v>14</v>
      </c>
      <c r="C35" s="111"/>
      <c r="D35" s="91">
        <v>27.14</v>
      </c>
      <c r="E35" s="169"/>
      <c r="F35" s="87">
        <v>4</v>
      </c>
      <c r="G35" s="83"/>
      <c r="H35" s="85" t="str">
        <f t="shared" ref="H35" si="114">IF(ISBLANK(G35),"",LOOKUP(S35,$Y$7:$Y$11,$Z$7:$Z$11))</f>
        <v/>
      </c>
      <c r="I35" s="83"/>
      <c r="J35" s="85" t="str">
        <f t="shared" ref="J35" si="115">IF(ISBLANK(I35),"",LOOKUP(T35,$Y$7:$Y$11,$Z$7:$Z$11))</f>
        <v/>
      </c>
      <c r="K35" s="83"/>
      <c r="L35" s="85" t="str">
        <f t="shared" ref="L35" si="116">IF(ISBLANK(K35),"",LOOKUP(U35,$Y$7:$Y$11,$Z$7:$Z$11))</f>
        <v/>
      </c>
      <c r="M35" s="83"/>
      <c r="N35" s="85" t="str">
        <f t="shared" ref="N35" si="117">IF(ISBLANK(M35),"",LOOKUP(V35,$Y$7:$Y$11,$Z$7:$Z$11))</f>
        <v/>
      </c>
      <c r="O35" s="83"/>
      <c r="P35" s="85" t="str">
        <f t="shared" ref="P35" si="118">IF(ISBLANK(O35),"",LOOKUP(W35,$Y$7:$Y$11,$Z$7:$Z$11))</f>
        <v/>
      </c>
      <c r="S35" s="82">
        <f t="shared" ref="S35" si="119">ABS(G35-D35)</f>
        <v>27.14</v>
      </c>
      <c r="T35" s="82">
        <f t="shared" ref="T35" si="120">ABS(I35-D35)</f>
        <v>27.14</v>
      </c>
      <c r="U35" s="82">
        <f t="shared" ref="U35" si="121">ABS(K35-D35)</f>
        <v>27.14</v>
      </c>
      <c r="V35" s="82">
        <f t="shared" ref="V35" si="122">ABS(M35-D35)</f>
        <v>27.14</v>
      </c>
      <c r="W35" s="82">
        <f t="shared" ref="W35" si="123">ABS(O35-D35)</f>
        <v>27.14</v>
      </c>
      <c r="Y35" s="47"/>
      <c r="Z35" s="47"/>
      <c r="AA35" s="47"/>
      <c r="AB35" s="47"/>
      <c r="AC35" s="47"/>
      <c r="AD35" s="47"/>
    </row>
    <row r="36" spans="1:30" ht="21" customHeight="1" thickBot="1" x14ac:dyDescent="0.3">
      <c r="A36" s="163"/>
      <c r="B36" s="90"/>
      <c r="C36" s="111"/>
      <c r="D36" s="92"/>
      <c r="E36" s="169"/>
      <c r="F36" s="88"/>
      <c r="G36" s="84"/>
      <c r="H36" s="86" t="str">
        <f t="shared" si="89"/>
        <v>0</v>
      </c>
      <c r="I36" s="84"/>
      <c r="J36" s="86" t="str">
        <f t="shared" si="90"/>
        <v>0</v>
      </c>
      <c r="K36" s="84"/>
      <c r="L36" s="86" t="str">
        <f t="shared" si="91"/>
        <v>0</v>
      </c>
      <c r="M36" s="84"/>
      <c r="N36" s="86" t="str">
        <f t="shared" si="92"/>
        <v>0</v>
      </c>
      <c r="O36" s="84"/>
      <c r="P36" s="86" t="str">
        <f t="shared" si="93"/>
        <v>0</v>
      </c>
      <c r="S36" s="82"/>
      <c r="T36" s="82"/>
      <c r="U36" s="82"/>
      <c r="V36" s="82"/>
      <c r="W36" s="82"/>
      <c r="Y36" s="47"/>
      <c r="Z36" s="47"/>
      <c r="AA36" s="47"/>
      <c r="AB36" s="47"/>
      <c r="AC36" s="47"/>
      <c r="AD36" s="47"/>
    </row>
    <row r="37" spans="1:30" ht="21" customHeight="1" x14ac:dyDescent="0.25">
      <c r="A37" s="163"/>
      <c r="B37" s="89">
        <v>15</v>
      </c>
      <c r="C37" s="111"/>
      <c r="D37" s="91">
        <v>7.04</v>
      </c>
      <c r="E37" s="169"/>
      <c r="F37" s="87">
        <v>4</v>
      </c>
      <c r="G37" s="83"/>
      <c r="H37" s="85" t="str">
        <f t="shared" ref="H37" si="124">IF(ISBLANK(G37),"",LOOKUP(S37,$Y$7:$Y$11,$Z$7:$Z$11))</f>
        <v/>
      </c>
      <c r="I37" s="83"/>
      <c r="J37" s="85" t="str">
        <f t="shared" ref="J37" si="125">IF(ISBLANK(I37),"",LOOKUP(T37,$Y$7:$Y$11,$Z$7:$Z$11))</f>
        <v/>
      </c>
      <c r="K37" s="83"/>
      <c r="L37" s="85" t="str">
        <f t="shared" ref="L37" si="126">IF(ISBLANK(K37),"",LOOKUP(U37,$Y$7:$Y$11,$Z$7:$Z$11))</f>
        <v/>
      </c>
      <c r="M37" s="83"/>
      <c r="N37" s="85" t="str">
        <f t="shared" ref="N37" si="127">IF(ISBLANK(M37),"",LOOKUP(V37,$Y$7:$Y$11,$Z$7:$Z$11))</f>
        <v/>
      </c>
      <c r="O37" s="83"/>
      <c r="P37" s="85" t="str">
        <f t="shared" ref="P37" si="128">IF(ISBLANK(O37),"",LOOKUP(W37,$Y$7:$Y$11,$Z$7:$Z$11))</f>
        <v/>
      </c>
      <c r="S37" s="82">
        <f t="shared" ref="S37" si="129">ABS(G37-D37)</f>
        <v>7.04</v>
      </c>
      <c r="T37" s="82">
        <f t="shared" ref="T37" si="130">ABS(I37-D37)</f>
        <v>7.04</v>
      </c>
      <c r="U37" s="82">
        <f t="shared" ref="U37" si="131">ABS(K37-D37)</f>
        <v>7.04</v>
      </c>
      <c r="V37" s="82">
        <f t="shared" ref="V37" si="132">ABS(M37-D37)</f>
        <v>7.04</v>
      </c>
      <c r="W37" s="82">
        <f t="shared" ref="W37" si="133">ABS(O37-D37)</f>
        <v>7.04</v>
      </c>
      <c r="Y37" s="47"/>
      <c r="Z37" s="47"/>
      <c r="AA37" s="47"/>
      <c r="AB37" s="47"/>
      <c r="AC37" s="47"/>
      <c r="AD37" s="47"/>
    </row>
    <row r="38" spans="1:30" ht="21" customHeight="1" thickBot="1" x14ac:dyDescent="0.3">
      <c r="A38" s="163"/>
      <c r="B38" s="90"/>
      <c r="C38" s="111"/>
      <c r="D38" s="111"/>
      <c r="E38" s="169"/>
      <c r="F38" s="171"/>
      <c r="G38" s="84"/>
      <c r="H38" s="86" t="str">
        <f t="shared" si="89"/>
        <v>0</v>
      </c>
      <c r="I38" s="84"/>
      <c r="J38" s="86" t="str">
        <f t="shared" si="90"/>
        <v>0</v>
      </c>
      <c r="K38" s="84"/>
      <c r="L38" s="86" t="str">
        <f t="shared" si="91"/>
        <v>0</v>
      </c>
      <c r="M38" s="84"/>
      <c r="N38" s="86" t="str">
        <f t="shared" si="92"/>
        <v>0</v>
      </c>
      <c r="O38" s="84"/>
      <c r="P38" s="86" t="str">
        <f t="shared" si="93"/>
        <v>0</v>
      </c>
      <c r="S38" s="82"/>
      <c r="T38" s="82"/>
      <c r="U38" s="82"/>
      <c r="V38" s="82"/>
      <c r="W38" s="82"/>
      <c r="Y38" s="47"/>
      <c r="Z38" s="47"/>
      <c r="AA38" s="47"/>
      <c r="AB38" s="47"/>
      <c r="AC38" s="47"/>
      <c r="AD38" s="47"/>
    </row>
    <row r="39" spans="1:30" ht="21" customHeight="1" x14ac:dyDescent="0.25">
      <c r="A39" s="163"/>
      <c r="B39" s="89">
        <v>16</v>
      </c>
      <c r="C39" s="111"/>
      <c r="D39" s="91">
        <v>13.07</v>
      </c>
      <c r="E39" s="169"/>
      <c r="F39" s="87">
        <v>4</v>
      </c>
      <c r="G39" s="83"/>
      <c r="H39" s="85" t="str">
        <f t="shared" ref="H39" si="134">IF(ISBLANK(G39),"",LOOKUP(S39,$Y$7:$Y$11,$Z$7:$Z$11))</f>
        <v/>
      </c>
      <c r="I39" s="83"/>
      <c r="J39" s="85" t="str">
        <f t="shared" ref="J39" si="135">IF(ISBLANK(I39),"",LOOKUP(T39,$Y$7:$Y$11,$Z$7:$Z$11))</f>
        <v/>
      </c>
      <c r="K39" s="83"/>
      <c r="L39" s="85" t="str">
        <f t="shared" ref="L39" si="136">IF(ISBLANK(K39),"",LOOKUP(U39,$Y$7:$Y$11,$Z$7:$Z$11))</f>
        <v/>
      </c>
      <c r="M39" s="83"/>
      <c r="N39" s="85" t="str">
        <f t="shared" ref="N39" si="137">IF(ISBLANK(M39),"",LOOKUP(V39,$Y$7:$Y$11,$Z$7:$Z$11))</f>
        <v/>
      </c>
      <c r="O39" s="83"/>
      <c r="P39" s="85" t="str">
        <f t="shared" ref="P39" si="138">IF(ISBLANK(O39),"",LOOKUP(W39,$Y$7:$Y$11,$Z$7:$Z$11))</f>
        <v/>
      </c>
      <c r="S39" s="82">
        <f t="shared" ref="S39" si="139">ABS(G39-D39)</f>
        <v>13.07</v>
      </c>
      <c r="T39" s="82">
        <f t="shared" ref="T39" si="140">ABS(I39-D39)</f>
        <v>13.07</v>
      </c>
      <c r="U39" s="82">
        <f t="shared" ref="U39" si="141">ABS(K39-D39)</f>
        <v>13.07</v>
      </c>
      <c r="V39" s="82">
        <f t="shared" ref="V39" si="142">ABS(M39-D39)</f>
        <v>13.07</v>
      </c>
      <c r="W39" s="82">
        <f t="shared" ref="W39" si="143">ABS(O39-D39)</f>
        <v>13.07</v>
      </c>
      <c r="Y39" s="47"/>
      <c r="Z39" s="47"/>
      <c r="AA39" s="47"/>
      <c r="AB39" s="47"/>
      <c r="AC39" s="47"/>
      <c r="AD39" s="47"/>
    </row>
    <row r="40" spans="1:30" ht="21" customHeight="1" thickBot="1" x14ac:dyDescent="0.3">
      <c r="A40" s="163"/>
      <c r="B40" s="90"/>
      <c r="C40" s="111"/>
      <c r="D40" s="92"/>
      <c r="E40" s="169"/>
      <c r="F40" s="88"/>
      <c r="G40" s="84"/>
      <c r="H40" s="86" t="str">
        <f t="shared" si="89"/>
        <v>0</v>
      </c>
      <c r="I40" s="84"/>
      <c r="J40" s="86" t="str">
        <f t="shared" si="90"/>
        <v>0</v>
      </c>
      <c r="K40" s="84"/>
      <c r="L40" s="86" t="str">
        <f t="shared" si="91"/>
        <v>0</v>
      </c>
      <c r="M40" s="84"/>
      <c r="N40" s="86" t="str">
        <f t="shared" si="92"/>
        <v>0</v>
      </c>
      <c r="O40" s="84"/>
      <c r="P40" s="86" t="str">
        <f t="shared" si="93"/>
        <v>0</v>
      </c>
      <c r="S40" s="82"/>
      <c r="T40" s="82"/>
      <c r="U40" s="82"/>
      <c r="V40" s="82"/>
      <c r="W40" s="82"/>
      <c r="Y40" s="47"/>
      <c r="Z40" s="47"/>
      <c r="AA40" s="47"/>
      <c r="AB40" s="47"/>
      <c r="AC40" s="47"/>
      <c r="AD40" s="47"/>
    </row>
    <row r="41" spans="1:30" ht="21" customHeight="1" x14ac:dyDescent="0.25">
      <c r="A41" s="163"/>
      <c r="B41" s="89">
        <v>17</v>
      </c>
      <c r="C41" s="111"/>
      <c r="D41" s="164">
        <v>6.03</v>
      </c>
      <c r="E41" s="169"/>
      <c r="F41" s="87">
        <v>4</v>
      </c>
      <c r="G41" s="83"/>
      <c r="H41" s="85" t="str">
        <f t="shared" ref="H41" si="144">IF(ISBLANK(G41),"",LOOKUP(S41,$Y$7:$Y$11,$Z$7:$Z$11))</f>
        <v/>
      </c>
      <c r="I41" s="83"/>
      <c r="J41" s="85" t="str">
        <f t="shared" ref="J41" si="145">IF(ISBLANK(I41),"",LOOKUP(T41,$Y$7:$Y$11,$Z$7:$Z$11))</f>
        <v/>
      </c>
      <c r="K41" s="83"/>
      <c r="L41" s="85" t="str">
        <f t="shared" ref="L41" si="146">IF(ISBLANK(K41),"",LOOKUP(U41,$Y$7:$Y$11,$Z$7:$Z$11))</f>
        <v/>
      </c>
      <c r="M41" s="83"/>
      <c r="N41" s="85" t="str">
        <f t="shared" ref="N41" si="147">IF(ISBLANK(M41),"",LOOKUP(V41,$Y$7:$Y$11,$Z$7:$Z$11))</f>
        <v/>
      </c>
      <c r="O41" s="83"/>
      <c r="P41" s="85" t="str">
        <f t="shared" ref="P41" si="148">IF(ISBLANK(O41),"",LOOKUP(W41,$Y$7:$Y$11,$Z$7:$Z$11))</f>
        <v/>
      </c>
      <c r="S41" s="82">
        <f t="shared" ref="S41" si="149">ABS(G41-D41)</f>
        <v>6.03</v>
      </c>
      <c r="T41" s="82">
        <f t="shared" ref="T41" si="150">ABS(I41-D41)</f>
        <v>6.03</v>
      </c>
      <c r="U41" s="82">
        <f t="shared" ref="U41" si="151">ABS(K41-D41)</f>
        <v>6.03</v>
      </c>
      <c r="V41" s="82">
        <f t="shared" ref="V41" si="152">ABS(M41-D41)</f>
        <v>6.03</v>
      </c>
      <c r="W41" s="82">
        <f t="shared" ref="W41" si="153">ABS(O41-D41)</f>
        <v>6.03</v>
      </c>
      <c r="Y41" s="47"/>
      <c r="Z41" s="47"/>
      <c r="AA41" s="47"/>
      <c r="AB41" s="47"/>
      <c r="AC41" s="47"/>
      <c r="AD41" s="47"/>
    </row>
    <row r="42" spans="1:30" ht="21" customHeight="1" thickBot="1" x14ac:dyDescent="0.3">
      <c r="A42" s="163"/>
      <c r="B42" s="90"/>
      <c r="C42" s="111"/>
      <c r="D42" s="165"/>
      <c r="E42" s="169"/>
      <c r="F42" s="88"/>
      <c r="G42" s="84"/>
      <c r="H42" s="86" t="str">
        <f t="shared" si="89"/>
        <v>0</v>
      </c>
      <c r="I42" s="84"/>
      <c r="J42" s="86" t="str">
        <f t="shared" si="90"/>
        <v>0</v>
      </c>
      <c r="K42" s="84"/>
      <c r="L42" s="86" t="str">
        <f t="shared" si="91"/>
        <v>0</v>
      </c>
      <c r="M42" s="84"/>
      <c r="N42" s="86" t="str">
        <f t="shared" si="92"/>
        <v>0</v>
      </c>
      <c r="O42" s="84"/>
      <c r="P42" s="86" t="str">
        <f t="shared" si="93"/>
        <v>0</v>
      </c>
      <c r="S42" s="82"/>
      <c r="T42" s="82"/>
      <c r="U42" s="82"/>
      <c r="V42" s="82"/>
      <c r="W42" s="82"/>
      <c r="Y42" s="47"/>
      <c r="Z42" s="47"/>
      <c r="AA42" s="47"/>
      <c r="AB42" s="47"/>
      <c r="AC42" s="47"/>
      <c r="AD42" s="47"/>
    </row>
    <row r="43" spans="1:30" ht="21" customHeight="1" x14ac:dyDescent="0.25">
      <c r="A43" s="163"/>
      <c r="B43" s="89">
        <v>18</v>
      </c>
      <c r="C43" s="111"/>
      <c r="D43" s="91">
        <v>12.06</v>
      </c>
      <c r="E43" s="169"/>
      <c r="F43" s="87">
        <v>4</v>
      </c>
      <c r="G43" s="83"/>
      <c r="H43" s="85" t="str">
        <f t="shared" ref="H43" si="154">IF(ISBLANK(G43),"",LOOKUP(S43,$Y$7:$Y$11,$Z$7:$Z$11))</f>
        <v/>
      </c>
      <c r="I43" s="83"/>
      <c r="J43" s="85" t="str">
        <f t="shared" ref="J43" si="155">IF(ISBLANK(I43),"",LOOKUP(T43,$Y$7:$Y$11,$Z$7:$Z$11))</f>
        <v/>
      </c>
      <c r="K43" s="83"/>
      <c r="L43" s="85" t="str">
        <f t="shared" ref="L43" si="156">IF(ISBLANK(K43),"",LOOKUP(U43,$Y$7:$Y$11,$Z$7:$Z$11))</f>
        <v/>
      </c>
      <c r="M43" s="83"/>
      <c r="N43" s="85" t="str">
        <f t="shared" ref="N43" si="157">IF(ISBLANK(M43),"",LOOKUP(V43,$Y$7:$Y$11,$Z$7:$Z$11))</f>
        <v/>
      </c>
      <c r="O43" s="83"/>
      <c r="P43" s="85" t="str">
        <f t="shared" ref="P43" si="158">IF(ISBLANK(O43),"",LOOKUP(W43,$Y$7:$Y$11,$Z$7:$Z$11))</f>
        <v/>
      </c>
      <c r="S43" s="82">
        <f t="shared" ref="S43" si="159">ABS(G43-D43)</f>
        <v>12.06</v>
      </c>
      <c r="T43" s="82">
        <f t="shared" ref="T43" si="160">ABS(I43-D43)</f>
        <v>12.06</v>
      </c>
      <c r="U43" s="82">
        <f t="shared" ref="U43" si="161">ABS(K43-D43)</f>
        <v>12.06</v>
      </c>
      <c r="V43" s="82">
        <f t="shared" ref="V43" si="162">ABS(M43-D43)</f>
        <v>12.06</v>
      </c>
      <c r="W43" s="82">
        <f t="shared" ref="W43" si="163">ABS(O43-D43)</f>
        <v>12.06</v>
      </c>
      <c r="Y43" s="47"/>
      <c r="Z43" s="47"/>
      <c r="AA43" s="47"/>
      <c r="AB43" s="47"/>
      <c r="AC43" s="47"/>
      <c r="AD43" s="47"/>
    </row>
    <row r="44" spans="1:30" ht="21" customHeight="1" thickBot="1" x14ac:dyDescent="0.3">
      <c r="A44" s="163"/>
      <c r="B44" s="90"/>
      <c r="C44" s="111"/>
      <c r="D44" s="92"/>
      <c r="E44" s="169"/>
      <c r="F44" s="88"/>
      <c r="G44" s="84"/>
      <c r="H44" s="86" t="str">
        <f t="shared" si="89"/>
        <v>0</v>
      </c>
      <c r="I44" s="84"/>
      <c r="J44" s="86" t="str">
        <f t="shared" si="90"/>
        <v>0</v>
      </c>
      <c r="K44" s="84"/>
      <c r="L44" s="86" t="str">
        <f t="shared" si="91"/>
        <v>0</v>
      </c>
      <c r="M44" s="84"/>
      <c r="N44" s="86" t="str">
        <f t="shared" si="92"/>
        <v>0</v>
      </c>
      <c r="O44" s="84"/>
      <c r="P44" s="86" t="str">
        <f t="shared" si="93"/>
        <v>0</v>
      </c>
      <c r="S44" s="82"/>
      <c r="T44" s="82"/>
      <c r="U44" s="82"/>
      <c r="V44" s="82"/>
      <c r="W44" s="82"/>
      <c r="Y44" s="47"/>
      <c r="Z44" s="47"/>
      <c r="AA44" s="47"/>
      <c r="AB44" s="47"/>
      <c r="AC44" s="47"/>
      <c r="AD44" s="47"/>
    </row>
    <row r="45" spans="1:30" ht="21" customHeight="1" x14ac:dyDescent="0.25">
      <c r="A45" s="163"/>
      <c r="B45" s="89">
        <v>19</v>
      </c>
      <c r="C45" s="111"/>
      <c r="D45" s="91">
        <v>12.06</v>
      </c>
      <c r="E45" s="169"/>
      <c r="F45" s="87">
        <v>4</v>
      </c>
      <c r="G45" s="83"/>
      <c r="H45" s="85" t="str">
        <f t="shared" ref="H45" si="164">IF(ISBLANK(G45),"",LOOKUP(S45,$Y$7:$Y$11,$Z$7:$Z$11))</f>
        <v/>
      </c>
      <c r="I45" s="83"/>
      <c r="J45" s="85" t="str">
        <f t="shared" ref="J45" si="165">IF(ISBLANK(I45),"",LOOKUP(T45,$Y$7:$Y$11,$Z$7:$Z$11))</f>
        <v/>
      </c>
      <c r="K45" s="83"/>
      <c r="L45" s="85" t="str">
        <f t="shared" ref="L45" si="166">IF(ISBLANK(K45),"",LOOKUP(U45,$Y$7:$Y$11,$Z$7:$Z$11))</f>
        <v/>
      </c>
      <c r="M45" s="83"/>
      <c r="N45" s="85" t="str">
        <f t="shared" ref="N45" si="167">IF(ISBLANK(M45),"",LOOKUP(V45,$Y$7:$Y$11,$Z$7:$Z$11))</f>
        <v/>
      </c>
      <c r="O45" s="83"/>
      <c r="P45" s="85" t="str">
        <f t="shared" ref="P45" si="168">IF(ISBLANK(O45),"",LOOKUP(W45,$Y$7:$Y$11,$Z$7:$Z$11))</f>
        <v/>
      </c>
      <c r="S45" s="82">
        <f t="shared" ref="S45" si="169">ABS(G45-D45)</f>
        <v>12.06</v>
      </c>
      <c r="T45" s="82">
        <f t="shared" ref="T45" si="170">ABS(I45-D45)</f>
        <v>12.06</v>
      </c>
      <c r="U45" s="82">
        <f t="shared" ref="U45" si="171">ABS(K45-D45)</f>
        <v>12.06</v>
      </c>
      <c r="V45" s="82">
        <f t="shared" ref="V45" si="172">ABS(M45-D45)</f>
        <v>12.06</v>
      </c>
      <c r="W45" s="82">
        <f t="shared" ref="W45" si="173">ABS(O45-D45)</f>
        <v>12.06</v>
      </c>
      <c r="Y45" s="47"/>
      <c r="Z45" s="47"/>
      <c r="AA45" s="47"/>
      <c r="AB45" s="47"/>
      <c r="AC45" s="47"/>
      <c r="AD45" s="47"/>
    </row>
    <row r="46" spans="1:30" ht="21" customHeight="1" thickBot="1" x14ac:dyDescent="0.3">
      <c r="A46" s="163"/>
      <c r="B46" s="90"/>
      <c r="C46" s="111"/>
      <c r="D46" s="92"/>
      <c r="E46" s="169"/>
      <c r="F46" s="88"/>
      <c r="G46" s="84"/>
      <c r="H46" s="86" t="str">
        <f t="shared" si="89"/>
        <v>0</v>
      </c>
      <c r="I46" s="84"/>
      <c r="J46" s="86" t="str">
        <f t="shared" si="90"/>
        <v>0</v>
      </c>
      <c r="K46" s="84"/>
      <c r="L46" s="86" t="str">
        <f t="shared" si="91"/>
        <v>0</v>
      </c>
      <c r="M46" s="84"/>
      <c r="N46" s="86" t="str">
        <f t="shared" si="92"/>
        <v>0</v>
      </c>
      <c r="O46" s="84"/>
      <c r="P46" s="86" t="str">
        <f t="shared" si="93"/>
        <v>0</v>
      </c>
      <c r="S46" s="82"/>
      <c r="T46" s="82"/>
      <c r="U46" s="82"/>
      <c r="V46" s="82"/>
      <c r="W46" s="82"/>
      <c r="Y46" s="47"/>
      <c r="Z46" s="47"/>
      <c r="AA46" s="47"/>
      <c r="AB46" s="47"/>
      <c r="AC46" s="47"/>
      <c r="AD46" s="47"/>
    </row>
    <row r="47" spans="1:30" ht="21" customHeight="1" x14ac:dyDescent="0.25">
      <c r="A47" s="163"/>
      <c r="B47" s="89">
        <v>20</v>
      </c>
      <c r="C47" s="111"/>
      <c r="D47" s="91">
        <v>6</v>
      </c>
      <c r="E47" s="169"/>
      <c r="F47" s="87">
        <v>4</v>
      </c>
      <c r="G47" s="83"/>
      <c r="H47" s="85" t="str">
        <f t="shared" ref="H47" si="174">IF(ISBLANK(G47),"",LOOKUP(S47,$Y$7:$Y$11,$Z$7:$Z$11))</f>
        <v/>
      </c>
      <c r="I47" s="83"/>
      <c r="J47" s="85" t="str">
        <f t="shared" ref="J47:J51" si="175">IF(ISBLANK(I47),"",LOOKUP(T47,$Y$7:$Y$11,$Z$7:$Z$11))</f>
        <v/>
      </c>
      <c r="K47" s="83"/>
      <c r="L47" s="85" t="str">
        <f t="shared" ref="L47" si="176">IF(ISBLANK(K47),"",LOOKUP(U47,$Y$7:$Y$11,$Z$7:$Z$11))</f>
        <v/>
      </c>
      <c r="M47" s="83"/>
      <c r="N47" s="85" t="str">
        <f t="shared" ref="N47" si="177">IF(ISBLANK(M47),"",LOOKUP(V47,$Y$7:$Y$11,$Z$7:$Z$11))</f>
        <v/>
      </c>
      <c r="O47" s="83"/>
      <c r="P47" s="85" t="str">
        <f t="shared" ref="P47" si="178">IF(ISBLANK(O47),"",LOOKUP(W47,$Y$7:$Y$11,$Z$7:$Z$11))</f>
        <v/>
      </c>
      <c r="S47" s="82">
        <f t="shared" ref="S47" si="179">ABS(G47-D47)</f>
        <v>6</v>
      </c>
      <c r="T47" s="82">
        <f t="shared" ref="T47" si="180">ABS(I47-D47)</f>
        <v>6</v>
      </c>
      <c r="U47" s="82">
        <f t="shared" ref="U47" si="181">ABS(K47-D47)</f>
        <v>6</v>
      </c>
      <c r="V47" s="82">
        <f t="shared" ref="V47" si="182">ABS(M47-D47)</f>
        <v>6</v>
      </c>
      <c r="W47" s="82">
        <f t="shared" ref="W47" si="183">ABS(O47-D47)</f>
        <v>6</v>
      </c>
      <c r="Y47" s="47"/>
      <c r="Z47" s="47"/>
      <c r="AA47" s="47"/>
      <c r="AB47" s="47"/>
      <c r="AC47" s="47"/>
      <c r="AD47" s="47"/>
    </row>
    <row r="48" spans="1:30" ht="21" customHeight="1" thickBot="1" x14ac:dyDescent="0.3">
      <c r="A48" s="163"/>
      <c r="B48" s="90"/>
      <c r="C48" s="111"/>
      <c r="D48" s="111"/>
      <c r="E48" s="169"/>
      <c r="F48" s="171"/>
      <c r="G48" s="84"/>
      <c r="H48" s="86" t="str">
        <f t="shared" si="89"/>
        <v>0</v>
      </c>
      <c r="I48" s="84"/>
      <c r="J48" s="86" t="str">
        <f t="shared" si="90"/>
        <v>0</v>
      </c>
      <c r="K48" s="84"/>
      <c r="L48" s="86" t="str">
        <f t="shared" si="91"/>
        <v>0</v>
      </c>
      <c r="M48" s="84"/>
      <c r="N48" s="86" t="str">
        <f t="shared" si="92"/>
        <v>0</v>
      </c>
      <c r="O48" s="84"/>
      <c r="P48" s="86" t="str">
        <f t="shared" si="93"/>
        <v>0</v>
      </c>
      <c r="S48" s="82"/>
      <c r="T48" s="82"/>
      <c r="U48" s="82"/>
      <c r="V48" s="82"/>
      <c r="W48" s="82"/>
      <c r="Y48" s="47"/>
      <c r="Z48" s="47"/>
      <c r="AA48" s="47"/>
      <c r="AB48" s="47"/>
      <c r="AC48" s="47"/>
      <c r="AD48" s="47"/>
    </row>
    <row r="49" spans="1:30" ht="21" customHeight="1" x14ac:dyDescent="0.25">
      <c r="A49" s="163"/>
      <c r="B49" s="89">
        <v>21</v>
      </c>
      <c r="C49" s="111"/>
      <c r="D49" s="91">
        <v>4.5199999999999996</v>
      </c>
      <c r="E49" s="169"/>
      <c r="F49" s="87">
        <v>4</v>
      </c>
      <c r="G49" s="83"/>
      <c r="H49" s="85" t="str">
        <f t="shared" ref="H49" si="184">IF(ISBLANK(G49),"",LOOKUP(S49,$Y$7:$Y$11,$Z$7:$Z$11))</f>
        <v/>
      </c>
      <c r="I49" s="83"/>
      <c r="J49" s="85" t="str">
        <f t="shared" si="175"/>
        <v/>
      </c>
      <c r="K49" s="83"/>
      <c r="L49" s="85" t="str">
        <f t="shared" ref="L49" si="185">IF(ISBLANK(K49),"",LOOKUP(U49,$Y$7:$Y$11,$Z$7:$Z$11))</f>
        <v/>
      </c>
      <c r="M49" s="83"/>
      <c r="N49" s="85" t="str">
        <f t="shared" ref="N49" si="186">IF(ISBLANK(M49),"",LOOKUP(V49,$Y$7:$Y$11,$Z$7:$Z$11))</f>
        <v/>
      </c>
      <c r="O49" s="83"/>
      <c r="P49" s="85" t="str">
        <f t="shared" ref="P49" si="187">IF(ISBLANK(O49),"",LOOKUP(W49,$Y$7:$Y$11,$Z$7:$Z$11))</f>
        <v/>
      </c>
      <c r="S49" s="82">
        <f t="shared" ref="S49" si="188">ABS(G49-D49)</f>
        <v>4.5199999999999996</v>
      </c>
      <c r="T49" s="82">
        <f t="shared" ref="T49" si="189">ABS(I49-D49)</f>
        <v>4.5199999999999996</v>
      </c>
      <c r="U49" s="82">
        <f t="shared" ref="U49" si="190">ABS(K49-D49)</f>
        <v>4.5199999999999996</v>
      </c>
      <c r="V49" s="82">
        <f t="shared" ref="V49" si="191">ABS(M49-D49)</f>
        <v>4.5199999999999996</v>
      </c>
      <c r="W49" s="82">
        <f t="shared" ref="W49" si="192">ABS(O49-D49)</f>
        <v>4.5199999999999996</v>
      </c>
      <c r="Y49" s="47"/>
      <c r="Z49" s="47"/>
      <c r="AA49" s="47"/>
      <c r="AB49" s="47"/>
      <c r="AC49" s="47"/>
      <c r="AD49" s="47"/>
    </row>
    <row r="50" spans="1:30" ht="21" customHeight="1" thickBot="1" x14ac:dyDescent="0.3">
      <c r="A50" s="163"/>
      <c r="B50" s="90"/>
      <c r="C50" s="92"/>
      <c r="D50" s="92"/>
      <c r="E50" s="169"/>
      <c r="F50" s="88"/>
      <c r="G50" s="84"/>
      <c r="H50" s="86" t="str">
        <f t="shared" si="89"/>
        <v>0</v>
      </c>
      <c r="I50" s="84"/>
      <c r="J50" s="86" t="str">
        <f t="shared" si="90"/>
        <v>0</v>
      </c>
      <c r="K50" s="84"/>
      <c r="L50" s="86" t="str">
        <f t="shared" si="91"/>
        <v>0</v>
      </c>
      <c r="M50" s="84"/>
      <c r="N50" s="86" t="str">
        <f t="shared" si="92"/>
        <v>0</v>
      </c>
      <c r="O50" s="84"/>
      <c r="P50" s="86" t="str">
        <f t="shared" si="93"/>
        <v>0</v>
      </c>
      <c r="S50" s="82"/>
      <c r="T50" s="82"/>
      <c r="U50" s="82"/>
      <c r="V50" s="82"/>
      <c r="W50" s="82"/>
      <c r="Y50" s="47"/>
      <c r="Z50" s="47"/>
      <c r="AA50" s="47"/>
      <c r="AB50" s="47"/>
      <c r="AC50" s="47"/>
      <c r="AD50" s="47"/>
    </row>
    <row r="51" spans="1:30" ht="21" customHeight="1" x14ac:dyDescent="0.25">
      <c r="A51" s="163"/>
      <c r="B51" s="89">
        <v>22</v>
      </c>
      <c r="C51" s="111" t="s">
        <v>14</v>
      </c>
      <c r="D51" s="91">
        <v>25.643999999999998</v>
      </c>
      <c r="E51" s="169"/>
      <c r="F51" s="87">
        <v>4</v>
      </c>
      <c r="G51" s="83"/>
      <c r="H51" s="85" t="str">
        <f t="shared" ref="H51" si="193">IF(ISBLANK(G51),"",LOOKUP(S51,$Y$7:$Y$11,$Z$7:$Z$11))</f>
        <v/>
      </c>
      <c r="I51" s="83"/>
      <c r="J51" s="85" t="str">
        <f t="shared" si="175"/>
        <v/>
      </c>
      <c r="K51" s="83"/>
      <c r="L51" s="85" t="str">
        <f t="shared" ref="L51" si="194">IF(ISBLANK(K51),"",LOOKUP(U51,$Y$7:$Y$11,$Z$7:$Z$11))</f>
        <v/>
      </c>
      <c r="M51" s="83"/>
      <c r="N51" s="85" t="str">
        <f t="shared" ref="N51" si="195">IF(ISBLANK(M51),"",LOOKUP(V51,$Y$7:$Y$11,$Z$7:$Z$11))</f>
        <v/>
      </c>
      <c r="O51" s="83"/>
      <c r="P51" s="85" t="str">
        <f t="shared" ref="P51" si="196">IF(ISBLANK(O51),"",LOOKUP(W51,$Y$7:$Y$11,$Z$7:$Z$11))</f>
        <v/>
      </c>
      <c r="S51" s="82">
        <f t="shared" ref="S51" si="197">ABS(G51-D51)</f>
        <v>25.643999999999998</v>
      </c>
      <c r="T51" s="82">
        <f t="shared" ref="T51" si="198">ABS(I51-D51)</f>
        <v>25.643999999999998</v>
      </c>
      <c r="U51" s="82">
        <f t="shared" ref="U51" si="199">ABS(K51-D51)</f>
        <v>25.643999999999998</v>
      </c>
      <c r="V51" s="82">
        <f t="shared" ref="V51" si="200">ABS(M51-D51)</f>
        <v>25.643999999999998</v>
      </c>
      <c r="W51" s="82">
        <f t="shared" ref="W51" si="201">ABS(O51-D51)</f>
        <v>25.643999999999998</v>
      </c>
      <c r="Y51" s="47"/>
      <c r="Z51" s="47"/>
      <c r="AA51" s="47"/>
      <c r="AB51" s="47"/>
      <c r="AC51" s="47"/>
      <c r="AD51" s="47"/>
    </row>
    <row r="52" spans="1:30" ht="21" customHeight="1" thickBot="1" x14ac:dyDescent="0.3">
      <c r="A52" s="176"/>
      <c r="B52" s="90"/>
      <c r="C52" s="92"/>
      <c r="D52" s="92"/>
      <c r="E52" s="170"/>
      <c r="F52" s="88"/>
      <c r="G52" s="84"/>
      <c r="H52" s="86" t="str">
        <f t="shared" si="89"/>
        <v>0</v>
      </c>
      <c r="I52" s="84"/>
      <c r="J52" s="86" t="str">
        <f t="shared" si="90"/>
        <v>0</v>
      </c>
      <c r="K52" s="84"/>
      <c r="L52" s="86" t="str">
        <f t="shared" si="91"/>
        <v>0</v>
      </c>
      <c r="M52" s="84"/>
      <c r="N52" s="86" t="str">
        <f t="shared" si="92"/>
        <v>0</v>
      </c>
      <c r="O52" s="84"/>
      <c r="P52" s="86" t="str">
        <f t="shared" si="93"/>
        <v>0</v>
      </c>
      <c r="S52" s="82"/>
      <c r="T52" s="82"/>
      <c r="U52" s="82"/>
      <c r="V52" s="82"/>
      <c r="W52" s="82"/>
      <c r="Y52" s="47"/>
      <c r="Z52" s="47"/>
      <c r="AA52" s="47"/>
      <c r="AB52" s="47"/>
      <c r="AC52" s="47"/>
      <c r="AD52" s="47"/>
    </row>
    <row r="53" spans="1:30" ht="21" customHeight="1" thickBot="1" x14ac:dyDescent="0.3">
      <c r="A53" s="158" t="s">
        <v>15</v>
      </c>
      <c r="B53" s="159"/>
      <c r="C53" s="159"/>
      <c r="D53" s="159"/>
      <c r="E53" s="159"/>
      <c r="F53" s="9">
        <f>SUM(F29:F52)</f>
        <v>48</v>
      </c>
      <c r="G53" s="175">
        <f>SUM(H29:H52)</f>
        <v>0</v>
      </c>
      <c r="H53" s="175"/>
      <c r="I53" s="175">
        <f>SUM(J29:J52)</f>
        <v>0</v>
      </c>
      <c r="J53" s="175"/>
      <c r="K53" s="175">
        <f>SUM(L29:L52)</f>
        <v>0</v>
      </c>
      <c r="L53" s="175"/>
      <c r="M53" s="175">
        <f>SUM(N29:N52)</f>
        <v>0</v>
      </c>
      <c r="N53" s="175"/>
      <c r="O53" s="175">
        <f>SUM(P29:P52)</f>
        <v>0</v>
      </c>
      <c r="P53" s="175"/>
    </row>
    <row r="54" spans="1:30" ht="10.5" customHeight="1" thickBot="1" x14ac:dyDescent="0.3">
      <c r="A54" s="52"/>
      <c r="B54" s="5"/>
      <c r="C54" s="5"/>
      <c r="D54" s="5"/>
      <c r="E54" s="5"/>
      <c r="F54" s="5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30" ht="21" customHeight="1" x14ac:dyDescent="0.25">
      <c r="A55" s="172" t="s">
        <v>18</v>
      </c>
      <c r="B55" s="51" t="s">
        <v>19</v>
      </c>
      <c r="C55" s="66" t="s">
        <v>109</v>
      </c>
      <c r="D55" s="66" t="s">
        <v>91</v>
      </c>
      <c r="E55" s="13" t="s">
        <v>22</v>
      </c>
      <c r="F55" s="72">
        <v>2</v>
      </c>
      <c r="G55" s="22"/>
      <c r="H55" s="25" t="str">
        <f>IF(ISBLANK(G55),"",IF(OR(G55="A"),2,IF(G55="B",1,0)))</f>
        <v/>
      </c>
      <c r="I55" s="22"/>
      <c r="J55" s="25" t="str">
        <f>IF(ISBLANK(I55),"",IF(OR(I55="A"),2,IF(I55="B",1,0)))</f>
        <v/>
      </c>
      <c r="K55" s="22"/>
      <c r="L55" s="25" t="str">
        <f>IF(ISBLANK(K55),"",IF(OR(K55="A"),2,IF(K55="B",1,0)))</f>
        <v/>
      </c>
      <c r="M55" s="22"/>
      <c r="N55" s="25" t="str">
        <f>IF(ISBLANK(M55),"",IF(OR(M55="A"),2,IF(M55="B",1,0)))</f>
        <v/>
      </c>
      <c r="O55" s="22"/>
      <c r="P55" s="25" t="str">
        <f>IF(ISBLANK(O55),"",IF(OR(O55="A"),2,IF(O55="B",1,0)))</f>
        <v/>
      </c>
      <c r="S55" s="68" t="s">
        <v>112</v>
      </c>
    </row>
    <row r="56" spans="1:30" ht="21" customHeight="1" x14ac:dyDescent="0.25">
      <c r="A56" s="173"/>
      <c r="B56" s="73" t="s">
        <v>106</v>
      </c>
      <c r="C56" s="74" t="s">
        <v>110</v>
      </c>
      <c r="D56" s="75" t="s">
        <v>91</v>
      </c>
      <c r="E56" s="76" t="s">
        <v>85</v>
      </c>
      <c r="F56" s="77">
        <v>2</v>
      </c>
      <c r="G56" s="18"/>
      <c r="H56" s="17" t="str">
        <f>IF(ISBLANK(G56),"",IF(OR(G56="A"),2,IF(G56="B",1,0)))</f>
        <v/>
      </c>
      <c r="I56" s="18"/>
      <c r="J56" s="17" t="str">
        <f>IF(ISBLANK(I56),"",IF(OR(I56="A"),2,IF(I56="B",1,0)))</f>
        <v/>
      </c>
      <c r="K56" s="18"/>
      <c r="L56" s="17" t="str">
        <f>IF(ISBLANK(K56),"",IF(OR(K56="A"),2,IF(K56="B",1,0)))</f>
        <v/>
      </c>
      <c r="M56" s="18"/>
      <c r="N56" s="17" t="str">
        <f>IF(ISBLANK(M56),"",IF(OR(M56="A"),2,IF(M56="B",1,0)))</f>
        <v/>
      </c>
      <c r="O56" s="18"/>
      <c r="P56" s="17" t="str">
        <f>IF(ISBLANK(O56),"",IF(OR(O56="A"),2,IF(O56="B",1,0)))</f>
        <v/>
      </c>
      <c r="S56" s="68" t="s">
        <v>113</v>
      </c>
    </row>
    <row r="57" spans="1:30" ht="21" customHeight="1" x14ac:dyDescent="0.25">
      <c r="A57" s="173"/>
      <c r="B57" s="34" t="s">
        <v>107</v>
      </c>
      <c r="C57" s="67" t="s">
        <v>111</v>
      </c>
      <c r="D57" s="67" t="s">
        <v>91</v>
      </c>
      <c r="E57" s="14" t="s">
        <v>85</v>
      </c>
      <c r="F57" s="70">
        <v>2</v>
      </c>
      <c r="G57" s="78"/>
      <c r="H57" s="79" t="str">
        <f>IF(ISBLANK(G57),"",IF(OR(G57="A"),2,IF(G57="B",1,0)))</f>
        <v/>
      </c>
      <c r="I57" s="78"/>
      <c r="J57" s="79" t="str">
        <f>IF(ISBLANK(I57),"",IF(OR(I57="A"),2,IF(I57="B",1,0)))</f>
        <v/>
      </c>
      <c r="K57" s="78"/>
      <c r="L57" s="79" t="str">
        <f>IF(ISBLANK(K57),"",IF(OR(K57="A"),2,IF(K57="B",1,0)))</f>
        <v/>
      </c>
      <c r="M57" s="78"/>
      <c r="N57" s="79" t="str">
        <f>IF(ISBLANK(M57),"",IF(OR(M57="A"),2,IF(M57="B",1,0)))</f>
        <v/>
      </c>
      <c r="O57" s="78"/>
      <c r="P57" s="79" t="str">
        <f>IF(ISBLANK(O57),"",IF(OR(O57="A"),2,IF(O57="B",1,0)))</f>
        <v/>
      </c>
      <c r="S57" s="68" t="s">
        <v>99</v>
      </c>
    </row>
    <row r="58" spans="1:30" ht="21" customHeight="1" x14ac:dyDescent="0.25">
      <c r="A58" s="173"/>
      <c r="B58" s="34" t="s">
        <v>86</v>
      </c>
      <c r="C58" s="34" t="s">
        <v>92</v>
      </c>
      <c r="D58" s="36" t="s">
        <v>74</v>
      </c>
      <c r="E58" s="14" t="s">
        <v>89</v>
      </c>
      <c r="F58" s="70">
        <v>1</v>
      </c>
      <c r="G58" s="18"/>
      <c r="H58" s="17" t="str">
        <f>IF(ISBLANK(G58),"",IF((G58="〇"),1,IF(G58="×",0,)))</f>
        <v/>
      </c>
      <c r="I58" s="18"/>
      <c r="J58" s="17" t="str">
        <f>IF(ISBLANK(I58),"",IF((I58="〇"),1,IF(I58="×",0,)))</f>
        <v/>
      </c>
      <c r="K58" s="18"/>
      <c r="L58" s="17" t="str">
        <f>IF(ISBLANK(K58),"",IF((K58="〇"),1,IF(K58="×",0,)))</f>
        <v/>
      </c>
      <c r="M58" s="18"/>
      <c r="N58" s="17" t="str">
        <f>IF(ISBLANK(M58),"",IF((M58="〇"),1,IF(M58="×",0,)))</f>
        <v/>
      </c>
      <c r="O58" s="18"/>
      <c r="P58" s="17" t="str">
        <f>IF(ISBLANK(O58),"",IF((O58="〇"),1,IF(O58="×",0,)))</f>
        <v/>
      </c>
      <c r="S58" s="4" t="s">
        <v>100</v>
      </c>
    </row>
    <row r="59" spans="1:30" ht="21" customHeight="1" x14ac:dyDescent="0.25">
      <c r="A59" s="173"/>
      <c r="B59" s="34" t="s">
        <v>87</v>
      </c>
      <c r="C59" s="34" t="s">
        <v>90</v>
      </c>
      <c r="D59" s="71">
        <v>0.05</v>
      </c>
      <c r="E59" s="14" t="s">
        <v>89</v>
      </c>
      <c r="F59" s="70">
        <v>1</v>
      </c>
      <c r="G59" s="69"/>
      <c r="H59" s="17" t="str">
        <f>IF(ISBLANK(G59),"",IF((G59="〇"),1,IF(G59="×",0,)))</f>
        <v/>
      </c>
      <c r="I59" s="69"/>
      <c r="J59" s="17" t="str">
        <f>IF(ISBLANK(I59),"",IF((I59="〇"),1,IF(I59="×",0,)))</f>
        <v/>
      </c>
      <c r="K59" s="69"/>
      <c r="L59" s="17" t="str">
        <f>IF(ISBLANK(K59),"",IF((K59="〇"),1,IF(K59="×",0,)))</f>
        <v/>
      </c>
      <c r="M59" s="69"/>
      <c r="N59" s="17" t="str">
        <f>IF(ISBLANK(M59),"",IF((M59="〇"),1,IF(M59="×",0,)))</f>
        <v/>
      </c>
      <c r="O59" s="69"/>
      <c r="P59" s="17" t="str">
        <f>IF(ISBLANK(O59),"",IF((O59="〇"),1,IF(O59="×",0,)))</f>
        <v/>
      </c>
      <c r="S59" s="4" t="s">
        <v>96</v>
      </c>
    </row>
    <row r="60" spans="1:30" ht="21" customHeight="1" x14ac:dyDescent="0.25">
      <c r="A60" s="173"/>
      <c r="B60" s="34" t="s">
        <v>88</v>
      </c>
      <c r="C60" s="67" t="s">
        <v>98</v>
      </c>
      <c r="D60" s="36" t="s">
        <v>69</v>
      </c>
      <c r="E60" s="14" t="s">
        <v>85</v>
      </c>
      <c r="F60" s="70">
        <v>2</v>
      </c>
      <c r="G60" s="69"/>
      <c r="H60" s="17" t="str">
        <f t="shared" ref="H60:J61" si="202">IF(ISBLANK(G60),"",IF(OR(G60="A"),2,IF(G60="B",1,0)))</f>
        <v/>
      </c>
      <c r="I60" s="69"/>
      <c r="J60" s="17" t="str">
        <f t="shared" si="202"/>
        <v/>
      </c>
      <c r="K60" s="69"/>
      <c r="L60" s="17" t="str">
        <f t="shared" ref="L60" si="203">IF(ISBLANK(K60),"",IF(OR(K60="A"),2,IF(K60="B",1,0)))</f>
        <v/>
      </c>
      <c r="M60" s="69"/>
      <c r="N60" s="17" t="str">
        <f t="shared" ref="N60" si="204">IF(ISBLANK(M60),"",IF(OR(M60="A"),2,IF(M60="B",1,0)))</f>
        <v/>
      </c>
      <c r="O60" s="69"/>
      <c r="P60" s="17" t="str">
        <f t="shared" ref="P60" si="205">IF(ISBLANK(O60),"",IF(OR(O60="A"),2,IF(O60="B",1,0)))</f>
        <v/>
      </c>
      <c r="S60" s="68" t="s">
        <v>105</v>
      </c>
    </row>
    <row r="61" spans="1:30" ht="21" customHeight="1" thickBot="1" x14ac:dyDescent="0.3">
      <c r="A61" s="173"/>
      <c r="B61" s="34" t="s">
        <v>108</v>
      </c>
      <c r="C61" s="67" t="s">
        <v>97</v>
      </c>
      <c r="D61" s="36" t="s">
        <v>69</v>
      </c>
      <c r="E61" s="14" t="s">
        <v>85</v>
      </c>
      <c r="F61" s="70">
        <v>2</v>
      </c>
      <c r="G61" s="30"/>
      <c r="H61" s="17" t="str">
        <f t="shared" si="202"/>
        <v/>
      </c>
      <c r="I61" s="30"/>
      <c r="J61" s="17" t="str">
        <f t="shared" si="202"/>
        <v/>
      </c>
      <c r="K61" s="30"/>
      <c r="L61" s="17" t="str">
        <f t="shared" ref="L61" si="206">IF(ISBLANK(K61),"",IF(OR(K61="A"),2,IF(K61="B",1,0)))</f>
        <v/>
      </c>
      <c r="M61" s="30"/>
      <c r="N61" s="17" t="str">
        <f t="shared" ref="N61" si="207">IF(ISBLANK(M61),"",IF(OR(M61="A"),2,IF(M61="B",1,0)))</f>
        <v/>
      </c>
      <c r="O61" s="30"/>
      <c r="P61" s="17" t="str">
        <f t="shared" ref="P61" si="208">IF(ISBLANK(O61),"",IF(OR(O61="A"),2,IF(O61="B",1,0)))</f>
        <v/>
      </c>
      <c r="S61" s="68" t="s">
        <v>104</v>
      </c>
    </row>
    <row r="62" spans="1:30" ht="23.25" customHeight="1" thickBot="1" x14ac:dyDescent="0.3">
      <c r="A62" s="158" t="s">
        <v>15</v>
      </c>
      <c r="B62" s="159"/>
      <c r="C62" s="159"/>
      <c r="D62" s="159"/>
      <c r="E62" s="174"/>
      <c r="F62" s="9">
        <f>SUM(F55:F61)</f>
        <v>12</v>
      </c>
      <c r="G62" s="175">
        <f>SUM(H55:H61)</f>
        <v>0</v>
      </c>
      <c r="H62" s="175"/>
      <c r="I62" s="175">
        <f t="shared" ref="I62" si="209">SUM(J55:J61)</f>
        <v>0</v>
      </c>
      <c r="J62" s="175"/>
      <c r="K62" s="175">
        <f t="shared" ref="K62" si="210">SUM(L55:L61)</f>
        <v>0</v>
      </c>
      <c r="L62" s="175"/>
      <c r="M62" s="175">
        <f t="shared" ref="M62" si="211">SUM(N55:N61)</f>
        <v>0</v>
      </c>
      <c r="N62" s="175"/>
      <c r="O62" s="175">
        <f t="shared" ref="O62" si="212">SUM(P55:P61)</f>
        <v>0</v>
      </c>
      <c r="P62" s="175"/>
      <c r="S62" s="4"/>
    </row>
    <row r="63" spans="1:30" ht="10.5" customHeight="1" thickBot="1" x14ac:dyDescent="0.3">
      <c r="A63" s="52"/>
      <c r="B63" s="52"/>
      <c r="C63" s="52"/>
      <c r="D63" s="52"/>
      <c r="E63" s="23"/>
      <c r="F63" s="23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30" ht="22.5" customHeight="1" x14ac:dyDescent="0.25">
      <c r="A64" s="177" t="s">
        <v>36</v>
      </c>
      <c r="B64" s="49" t="s">
        <v>37</v>
      </c>
      <c r="C64" s="180" t="s">
        <v>101</v>
      </c>
      <c r="D64" s="182"/>
      <c r="E64" s="183"/>
      <c r="F64" s="184"/>
      <c r="G64" s="185">
        <f>G27+G53+G62</f>
        <v>0</v>
      </c>
      <c r="H64" s="185"/>
      <c r="I64" s="185">
        <f>I27+I53+I62</f>
        <v>0</v>
      </c>
      <c r="J64" s="185"/>
      <c r="K64" s="185">
        <f>K27+K53+K62</f>
        <v>0</v>
      </c>
      <c r="L64" s="185"/>
      <c r="M64" s="185">
        <f>M27+M53+M62</f>
        <v>0</v>
      </c>
      <c r="N64" s="185"/>
      <c r="O64" s="185">
        <f>O27+O53+O62</f>
        <v>0</v>
      </c>
      <c r="P64" s="185"/>
    </row>
    <row r="65" spans="1:30" ht="30.6" customHeight="1" x14ac:dyDescent="0.25">
      <c r="A65" s="178"/>
      <c r="B65" s="186" t="s">
        <v>39</v>
      </c>
      <c r="C65" s="198" t="s">
        <v>40</v>
      </c>
      <c r="D65" s="200"/>
      <c r="E65" s="204" t="s">
        <v>41</v>
      </c>
      <c r="F65" s="205"/>
      <c r="G65" s="188"/>
      <c r="H65" s="189"/>
      <c r="I65" s="188"/>
      <c r="J65" s="189"/>
      <c r="K65" s="188"/>
      <c r="L65" s="189"/>
      <c r="M65" s="188"/>
      <c r="N65" s="189"/>
      <c r="O65" s="188"/>
      <c r="P65" s="189"/>
      <c r="AB65" s="1" t="s">
        <v>23</v>
      </c>
      <c r="AC65" s="1" t="s">
        <v>24</v>
      </c>
      <c r="AD65" s="1" t="s">
        <v>83</v>
      </c>
    </row>
    <row r="66" spans="1:30" ht="30.6" customHeight="1" x14ac:dyDescent="0.25">
      <c r="A66" s="178"/>
      <c r="B66" s="187"/>
      <c r="C66" s="201"/>
      <c r="D66" s="203"/>
      <c r="E66" s="206"/>
      <c r="F66" s="207"/>
      <c r="G66" s="190"/>
      <c r="H66" s="191"/>
      <c r="I66" s="190"/>
      <c r="J66" s="191"/>
      <c r="K66" s="190"/>
      <c r="L66" s="191"/>
      <c r="M66" s="190"/>
      <c r="N66" s="191"/>
      <c r="O66" s="190"/>
      <c r="P66" s="191"/>
      <c r="AB66" s="1" t="s">
        <v>28</v>
      </c>
      <c r="AC66" s="1" t="s">
        <v>29</v>
      </c>
      <c r="AD66" s="1" t="s">
        <v>84</v>
      </c>
    </row>
    <row r="67" spans="1:30" ht="22.5" customHeight="1" x14ac:dyDescent="0.25">
      <c r="A67" s="178"/>
      <c r="B67" s="24" t="s">
        <v>42</v>
      </c>
      <c r="C67" s="192" t="s">
        <v>71</v>
      </c>
      <c r="D67" s="194"/>
      <c r="E67" s="195" t="s">
        <v>43</v>
      </c>
      <c r="F67" s="196"/>
      <c r="G67" s="197">
        <v>0.125</v>
      </c>
      <c r="H67" s="197"/>
      <c r="I67" s="197">
        <v>0.125</v>
      </c>
      <c r="J67" s="197"/>
      <c r="K67" s="197">
        <v>0.125</v>
      </c>
      <c r="L67" s="197"/>
      <c r="M67" s="197">
        <v>0.125</v>
      </c>
      <c r="N67" s="197"/>
      <c r="O67" s="197">
        <v>0.125</v>
      </c>
      <c r="P67" s="197"/>
      <c r="S67" s="15">
        <v>0.125</v>
      </c>
      <c r="T67" s="19">
        <f>_xlfn.CEILING.MATH((G67-$S$67),0.0034722222222222)</f>
        <v>0</v>
      </c>
      <c r="U67" s="19">
        <f>_xlfn.CEILING.MATH((I67-$S$67),0.0034722222222222)</f>
        <v>0</v>
      </c>
      <c r="V67" s="19">
        <f>_xlfn.CEILING.MATH((K67-$S$67),0.0034722222222222)</f>
        <v>0</v>
      </c>
      <c r="W67" s="19">
        <f>_xlfn.CEILING.MATH((M67-$S$67),0.0034722222222222)</f>
        <v>0</v>
      </c>
      <c r="X67" s="19">
        <f>_xlfn.CEILING.MATH((O67-$S$67),0.0034722222222222)</f>
        <v>0</v>
      </c>
      <c r="AB67" s="1" t="s">
        <v>33</v>
      </c>
    </row>
    <row r="68" spans="1:30" ht="22.5" customHeight="1" x14ac:dyDescent="0.25">
      <c r="A68" s="178"/>
      <c r="B68" s="24" t="s">
        <v>44</v>
      </c>
      <c r="C68" s="192" t="s">
        <v>45</v>
      </c>
      <c r="D68" s="194"/>
      <c r="E68" s="222" t="s">
        <v>102</v>
      </c>
      <c r="F68" s="223"/>
      <c r="G68" s="214">
        <f>SUM(G65,T70)</f>
        <v>0</v>
      </c>
      <c r="H68" s="214"/>
      <c r="I68" s="214">
        <f>SUM(I65,U70)</f>
        <v>0</v>
      </c>
      <c r="J68" s="214"/>
      <c r="K68" s="214">
        <f>SUM(K65,V70)</f>
        <v>0</v>
      </c>
      <c r="L68" s="214"/>
      <c r="M68" s="214">
        <f>SUM(M65,W70)</f>
        <v>0</v>
      </c>
      <c r="N68" s="214"/>
      <c r="O68" s="214">
        <f>SUM(O65,X70)</f>
        <v>0</v>
      </c>
      <c r="P68" s="214"/>
      <c r="T68" s="20">
        <f>((T67*60*24)/5)*2</f>
        <v>0</v>
      </c>
      <c r="U68" s="20">
        <f>((U67*60*24)/5)*2</f>
        <v>0</v>
      </c>
      <c r="V68" s="20">
        <f>((V67*60*24)/5)*2</f>
        <v>0</v>
      </c>
      <c r="W68" s="20">
        <f>((W67*60*24)/5)*2</f>
        <v>0</v>
      </c>
      <c r="X68" s="20">
        <f>((X67*60*24)/5)*2</f>
        <v>0</v>
      </c>
    </row>
    <row r="69" spans="1:30" ht="42" customHeight="1" x14ac:dyDescent="0.25">
      <c r="A69" s="178"/>
      <c r="B69" s="24" t="s">
        <v>47</v>
      </c>
      <c r="C69" s="215" t="s">
        <v>48</v>
      </c>
      <c r="D69" s="217"/>
      <c r="E69" s="218" t="s">
        <v>103</v>
      </c>
      <c r="F69" s="219"/>
      <c r="G69" s="220">
        <f>G64-G68</f>
        <v>0</v>
      </c>
      <c r="H69" s="221"/>
      <c r="I69" s="220">
        <f t="shared" ref="I69" si="213">I64-I68</f>
        <v>0</v>
      </c>
      <c r="J69" s="221"/>
      <c r="K69" s="220">
        <f t="shared" ref="K69" si="214">K64-K68</f>
        <v>0</v>
      </c>
      <c r="L69" s="221"/>
      <c r="M69" s="220">
        <f t="shared" ref="M69" si="215">M64-M68</f>
        <v>0</v>
      </c>
      <c r="N69" s="221"/>
      <c r="O69" s="220">
        <f t="shared" ref="O69" si="216">O64-O68</f>
        <v>0</v>
      </c>
      <c r="P69" s="221"/>
      <c r="T69" s="35" t="str">
        <f>IF(T68&gt;=0,"○","×")</f>
        <v>○</v>
      </c>
      <c r="U69" s="35" t="str">
        <f t="shared" ref="U69:X69" si="217">IF(U68&gt;=0,"○","×")</f>
        <v>○</v>
      </c>
      <c r="V69" s="35" t="str">
        <f t="shared" si="217"/>
        <v>○</v>
      </c>
      <c r="W69" s="35" t="str">
        <f t="shared" si="217"/>
        <v>○</v>
      </c>
      <c r="X69" s="35" t="str">
        <f t="shared" si="217"/>
        <v>○</v>
      </c>
    </row>
    <row r="70" spans="1:30" ht="22.5" customHeight="1" thickBot="1" x14ac:dyDescent="0.3">
      <c r="A70" s="179"/>
      <c r="B70" s="50" t="s">
        <v>50</v>
      </c>
      <c r="C70" s="209" t="s">
        <v>51</v>
      </c>
      <c r="D70" s="211"/>
      <c r="E70" s="212"/>
      <c r="F70" s="213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T70" s="35">
        <f>IF(T69="○",T68,"0")</f>
        <v>0</v>
      </c>
      <c r="U70" s="35">
        <f t="shared" ref="U70:X70" si="218">IF(U69="○",U68,"0")</f>
        <v>0</v>
      </c>
      <c r="V70" s="35">
        <f t="shared" si="218"/>
        <v>0</v>
      </c>
      <c r="W70" s="35">
        <f t="shared" si="218"/>
        <v>0</v>
      </c>
      <c r="X70" s="35">
        <f t="shared" si="218"/>
        <v>0</v>
      </c>
    </row>
    <row r="71" spans="1:30" ht="13.5" customHeight="1" x14ac:dyDescent="0.25">
      <c r="E71" s="4"/>
      <c r="F71" s="4"/>
    </row>
    <row r="72" spans="1:30" ht="13.5" customHeight="1" x14ac:dyDescent="0.25">
      <c r="E72" s="4"/>
      <c r="F72" s="4"/>
    </row>
    <row r="73" spans="1:30" ht="13.5" customHeight="1" x14ac:dyDescent="0.25">
      <c r="E73" s="4"/>
      <c r="F73" s="4"/>
    </row>
    <row r="74" spans="1:30" ht="13.5" customHeight="1" x14ac:dyDescent="0.25">
      <c r="E74" s="4"/>
      <c r="F74" s="4"/>
    </row>
    <row r="75" spans="1:30" ht="13.5" customHeight="1" x14ac:dyDescent="0.25">
      <c r="E75" s="4"/>
      <c r="F75" s="4"/>
    </row>
  </sheetData>
  <mergeCells count="479">
    <mergeCell ref="T9:T10"/>
    <mergeCell ref="A1:C2"/>
    <mergeCell ref="E1:F1"/>
    <mergeCell ref="I1:P2"/>
    <mergeCell ref="A3:C5"/>
    <mergeCell ref="D3:F5"/>
    <mergeCell ref="G3:H5"/>
    <mergeCell ref="I3:J5"/>
    <mergeCell ref="K3:L5"/>
    <mergeCell ref="M3:N5"/>
    <mergeCell ref="O3:P5"/>
    <mergeCell ref="S9:S10"/>
    <mergeCell ref="F13:F14"/>
    <mergeCell ref="V7:V8"/>
    <mergeCell ref="W7:W8"/>
    <mergeCell ref="B9:B10"/>
    <mergeCell ref="D9:D10"/>
    <mergeCell ref="F9:F10"/>
    <mergeCell ref="G9:G10"/>
    <mergeCell ref="H9:H10"/>
    <mergeCell ref="I9:I10"/>
    <mergeCell ref="J9:J10"/>
    <mergeCell ref="M7:M8"/>
    <mergeCell ref="N7:N8"/>
    <mergeCell ref="O7:O8"/>
    <mergeCell ref="P7:P8"/>
    <mergeCell ref="S7:S8"/>
    <mergeCell ref="T7:T8"/>
    <mergeCell ref="G7:G8"/>
    <mergeCell ref="H7:H8"/>
    <mergeCell ref="I7:I8"/>
    <mergeCell ref="J7:J8"/>
    <mergeCell ref="K7:K8"/>
    <mergeCell ref="L7:L8"/>
    <mergeCell ref="B7:B8"/>
    <mergeCell ref="C7:C10"/>
    <mergeCell ref="U9:U10"/>
    <mergeCell ref="V9:V10"/>
    <mergeCell ref="W9:W10"/>
    <mergeCell ref="B11:B12"/>
    <mergeCell ref="C11:C24"/>
    <mergeCell ref="D11:D12"/>
    <mergeCell ref="F11:F12"/>
    <mergeCell ref="G11:G12"/>
    <mergeCell ref="K9:K10"/>
    <mergeCell ref="L9:L10"/>
    <mergeCell ref="M9:M10"/>
    <mergeCell ref="N9:N10"/>
    <mergeCell ref="O9:O10"/>
    <mergeCell ref="P9:P10"/>
    <mergeCell ref="E7:E26"/>
    <mergeCell ref="F7:F8"/>
    <mergeCell ref="B17:B18"/>
    <mergeCell ref="D17:D18"/>
    <mergeCell ref="F17:F18"/>
    <mergeCell ref="V11:V12"/>
    <mergeCell ref="W11:W12"/>
    <mergeCell ref="T11:T12"/>
    <mergeCell ref="B13:B14"/>
    <mergeCell ref="U7:U8"/>
    <mergeCell ref="U11:U12"/>
    <mergeCell ref="H11:H12"/>
    <mergeCell ref="I11:I12"/>
    <mergeCell ref="J11:J12"/>
    <mergeCell ref="K11:K12"/>
    <mergeCell ref="L11:L12"/>
    <mergeCell ref="M11:M12"/>
    <mergeCell ref="U13:U14"/>
    <mergeCell ref="H13:H14"/>
    <mergeCell ref="I13:I14"/>
    <mergeCell ref="J13:J14"/>
    <mergeCell ref="K13:K14"/>
    <mergeCell ref="N11:N12"/>
    <mergeCell ref="O11:O12"/>
    <mergeCell ref="P11:P12"/>
    <mergeCell ref="S11:S12"/>
    <mergeCell ref="V13:V14"/>
    <mergeCell ref="W13:W14"/>
    <mergeCell ref="B15:B16"/>
    <mergeCell ref="D15:D16"/>
    <mergeCell ref="F15:F16"/>
    <mergeCell ref="G15:G16"/>
    <mergeCell ref="H15:H16"/>
    <mergeCell ref="I15:I16"/>
    <mergeCell ref="L13:L14"/>
    <mergeCell ref="M13:M14"/>
    <mergeCell ref="N13:N14"/>
    <mergeCell ref="O13:O14"/>
    <mergeCell ref="P13:P14"/>
    <mergeCell ref="S13:S14"/>
    <mergeCell ref="P15:P16"/>
    <mergeCell ref="S15:S16"/>
    <mergeCell ref="T15:T16"/>
    <mergeCell ref="U15:U16"/>
    <mergeCell ref="V15:V16"/>
    <mergeCell ref="W15:W16"/>
    <mergeCell ref="J15:J16"/>
    <mergeCell ref="K15:K16"/>
    <mergeCell ref="D13:D14"/>
    <mergeCell ref="G13:G14"/>
    <mergeCell ref="U17:U18"/>
    <mergeCell ref="V17:V18"/>
    <mergeCell ref="W17:W18"/>
    <mergeCell ref="B19:B20"/>
    <mergeCell ref="D19:D20"/>
    <mergeCell ref="F19:F20"/>
    <mergeCell ref="G19:G20"/>
    <mergeCell ref="H19:H20"/>
    <mergeCell ref="I19:I20"/>
    <mergeCell ref="J19:J20"/>
    <mergeCell ref="M17:M18"/>
    <mergeCell ref="N17:N18"/>
    <mergeCell ref="O17:O18"/>
    <mergeCell ref="P17:P18"/>
    <mergeCell ref="S17:S18"/>
    <mergeCell ref="T17:T18"/>
    <mergeCell ref="G17:G18"/>
    <mergeCell ref="H17:H18"/>
    <mergeCell ref="I17:I18"/>
    <mergeCell ref="J17:J18"/>
    <mergeCell ref="U19:U20"/>
    <mergeCell ref="V19:V20"/>
    <mergeCell ref="W19:W20"/>
    <mergeCell ref="O19:O20"/>
    <mergeCell ref="B21:B22"/>
    <mergeCell ref="D21:D22"/>
    <mergeCell ref="F21:F22"/>
    <mergeCell ref="G21:G22"/>
    <mergeCell ref="H21:H22"/>
    <mergeCell ref="K19:K20"/>
    <mergeCell ref="L19:L20"/>
    <mergeCell ref="M19:M20"/>
    <mergeCell ref="N19:N20"/>
    <mergeCell ref="W21:W22"/>
    <mergeCell ref="O21:O22"/>
    <mergeCell ref="P21:P22"/>
    <mergeCell ref="S21:S22"/>
    <mergeCell ref="T21:T22"/>
    <mergeCell ref="U21:U22"/>
    <mergeCell ref="V21:V22"/>
    <mergeCell ref="I21:I22"/>
    <mergeCell ref="J21:J22"/>
    <mergeCell ref="K21:K22"/>
    <mergeCell ref="L21:L22"/>
    <mergeCell ref="M21:M22"/>
    <mergeCell ref="N21:N22"/>
    <mergeCell ref="W23:W24"/>
    <mergeCell ref="B25:B26"/>
    <mergeCell ref="C25:C26"/>
    <mergeCell ref="D25:D26"/>
    <mergeCell ref="F25:F26"/>
    <mergeCell ref="G25:G26"/>
    <mergeCell ref="H25:H26"/>
    <mergeCell ref="I25:I26"/>
    <mergeCell ref="M23:M24"/>
    <mergeCell ref="N23:N24"/>
    <mergeCell ref="O23:O24"/>
    <mergeCell ref="P23:P24"/>
    <mergeCell ref="S23:S24"/>
    <mergeCell ref="T23:T24"/>
    <mergeCell ref="U25:U26"/>
    <mergeCell ref="V25:V26"/>
    <mergeCell ref="W25:W26"/>
    <mergeCell ref="J25:J26"/>
    <mergeCell ref="B23:B24"/>
    <mergeCell ref="A27:E27"/>
    <mergeCell ref="G27:H27"/>
    <mergeCell ref="I27:J27"/>
    <mergeCell ref="K27:L27"/>
    <mergeCell ref="M27:N27"/>
    <mergeCell ref="O27:P27"/>
    <mergeCell ref="P25:P26"/>
    <mergeCell ref="U23:U24"/>
    <mergeCell ref="V23:V24"/>
    <mergeCell ref="I23:I24"/>
    <mergeCell ref="J23:J24"/>
    <mergeCell ref="K23:K24"/>
    <mergeCell ref="L23:L24"/>
    <mergeCell ref="S25:S26"/>
    <mergeCell ref="T25:T26"/>
    <mergeCell ref="A7:A26"/>
    <mergeCell ref="D7:D8"/>
    <mergeCell ref="D23:D24"/>
    <mergeCell ref="F23:F24"/>
    <mergeCell ref="G23:G24"/>
    <mergeCell ref="H23:H24"/>
    <mergeCell ref="K17:K18"/>
    <mergeCell ref="L17:L18"/>
    <mergeCell ref="S19:S20"/>
    <mergeCell ref="T19:T20"/>
    <mergeCell ref="L15:L16"/>
    <mergeCell ref="M15:M16"/>
    <mergeCell ref="N15:N16"/>
    <mergeCell ref="O15:O16"/>
    <mergeCell ref="T13:T14"/>
    <mergeCell ref="K25:K26"/>
    <mergeCell ref="L25:L26"/>
    <mergeCell ref="M25:M26"/>
    <mergeCell ref="N25:N26"/>
    <mergeCell ref="O25:O26"/>
    <mergeCell ref="P19:P20"/>
    <mergeCell ref="U29:U30"/>
    <mergeCell ref="V29:V30"/>
    <mergeCell ref="W29:W30"/>
    <mergeCell ref="B31:B32"/>
    <mergeCell ref="D31:D32"/>
    <mergeCell ref="F31:F32"/>
    <mergeCell ref="G31:G32"/>
    <mergeCell ref="H31:H32"/>
    <mergeCell ref="I31:I32"/>
    <mergeCell ref="J31:J32"/>
    <mergeCell ref="M29:M30"/>
    <mergeCell ref="N29:N30"/>
    <mergeCell ref="O29:O30"/>
    <mergeCell ref="P29:P30"/>
    <mergeCell ref="S29:S30"/>
    <mergeCell ref="T29:T30"/>
    <mergeCell ref="G29:G30"/>
    <mergeCell ref="H29:H30"/>
    <mergeCell ref="I29:I30"/>
    <mergeCell ref="J29:J30"/>
    <mergeCell ref="K29:K30"/>
    <mergeCell ref="L29:L30"/>
    <mergeCell ref="B29:B30"/>
    <mergeCell ref="C29:C32"/>
    <mergeCell ref="S31:S32"/>
    <mergeCell ref="T31:T32"/>
    <mergeCell ref="U31:U32"/>
    <mergeCell ref="V31:V32"/>
    <mergeCell ref="W31:W32"/>
    <mergeCell ref="B33:B34"/>
    <mergeCell ref="C33:C50"/>
    <mergeCell ref="D33:D34"/>
    <mergeCell ref="F33:F34"/>
    <mergeCell ref="G33:G34"/>
    <mergeCell ref="K31:K32"/>
    <mergeCell ref="L31:L32"/>
    <mergeCell ref="M31:M32"/>
    <mergeCell ref="N31:N32"/>
    <mergeCell ref="O31:O32"/>
    <mergeCell ref="P31:P32"/>
    <mergeCell ref="E29:E52"/>
    <mergeCell ref="F29:F30"/>
    <mergeCell ref="B39:B40"/>
    <mergeCell ref="D39:D40"/>
    <mergeCell ref="F39:F40"/>
    <mergeCell ref="V33:V34"/>
    <mergeCell ref="W33:W34"/>
    <mergeCell ref="B35:B36"/>
    <mergeCell ref="D35:D36"/>
    <mergeCell ref="F35:F36"/>
    <mergeCell ref="G35:G36"/>
    <mergeCell ref="H35:H36"/>
    <mergeCell ref="I35:I36"/>
    <mergeCell ref="J35:J36"/>
    <mergeCell ref="K35:K36"/>
    <mergeCell ref="N33:N34"/>
    <mergeCell ref="O33:O34"/>
    <mergeCell ref="P33:P34"/>
    <mergeCell ref="S33:S34"/>
    <mergeCell ref="T33:T34"/>
    <mergeCell ref="U33:U34"/>
    <mergeCell ref="H33:H34"/>
    <mergeCell ref="I33:I34"/>
    <mergeCell ref="J33:J34"/>
    <mergeCell ref="K33:K34"/>
    <mergeCell ref="L33:L34"/>
    <mergeCell ref="M33:M34"/>
    <mergeCell ref="T35:T36"/>
    <mergeCell ref="U35:U36"/>
    <mergeCell ref="V35:V36"/>
    <mergeCell ref="W35:W36"/>
    <mergeCell ref="B37:B38"/>
    <mergeCell ref="D37:D38"/>
    <mergeCell ref="F37:F38"/>
    <mergeCell ref="G37:G38"/>
    <mergeCell ref="H37:H38"/>
    <mergeCell ref="I37:I38"/>
    <mergeCell ref="L35:L36"/>
    <mergeCell ref="M35:M36"/>
    <mergeCell ref="N35:N36"/>
    <mergeCell ref="O35:O36"/>
    <mergeCell ref="P35:P36"/>
    <mergeCell ref="S35:S36"/>
    <mergeCell ref="P37:P38"/>
    <mergeCell ref="S37:S38"/>
    <mergeCell ref="T37:T38"/>
    <mergeCell ref="U37:U38"/>
    <mergeCell ref="V37:V38"/>
    <mergeCell ref="W37:W38"/>
    <mergeCell ref="J37:J38"/>
    <mergeCell ref="K37:K38"/>
    <mergeCell ref="L37:L38"/>
    <mergeCell ref="M37:M38"/>
    <mergeCell ref="N37:N38"/>
    <mergeCell ref="O37:O38"/>
    <mergeCell ref="U39:U40"/>
    <mergeCell ref="V39:V40"/>
    <mergeCell ref="W39:W40"/>
    <mergeCell ref="B41:B42"/>
    <mergeCell ref="D41:D42"/>
    <mergeCell ref="F41:F42"/>
    <mergeCell ref="G41:G42"/>
    <mergeCell ref="H41:H42"/>
    <mergeCell ref="I41:I42"/>
    <mergeCell ref="J41:J42"/>
    <mergeCell ref="M39:M40"/>
    <mergeCell ref="N39:N40"/>
    <mergeCell ref="O39:O40"/>
    <mergeCell ref="P39:P40"/>
    <mergeCell ref="S39:S40"/>
    <mergeCell ref="T39:T40"/>
    <mergeCell ref="G39:G40"/>
    <mergeCell ref="H39:H40"/>
    <mergeCell ref="I39:I40"/>
    <mergeCell ref="J39:J40"/>
    <mergeCell ref="K39:K40"/>
    <mergeCell ref="L39:L40"/>
    <mergeCell ref="S41:S42"/>
    <mergeCell ref="T41:T42"/>
    <mergeCell ref="U41:U42"/>
    <mergeCell ref="V41:V42"/>
    <mergeCell ref="W41:W42"/>
    <mergeCell ref="B43:B44"/>
    <mergeCell ref="D43:D44"/>
    <mergeCell ref="F43:F44"/>
    <mergeCell ref="G43:G44"/>
    <mergeCell ref="H43:H44"/>
    <mergeCell ref="K41:K42"/>
    <mergeCell ref="L41:L42"/>
    <mergeCell ref="M41:M42"/>
    <mergeCell ref="N41:N42"/>
    <mergeCell ref="O41:O42"/>
    <mergeCell ref="P41:P42"/>
    <mergeCell ref="W43:W44"/>
    <mergeCell ref="O43:O44"/>
    <mergeCell ref="P43:P44"/>
    <mergeCell ref="S43:S44"/>
    <mergeCell ref="T43:T44"/>
    <mergeCell ref="U43:U44"/>
    <mergeCell ref="B45:B46"/>
    <mergeCell ref="D45:D46"/>
    <mergeCell ref="F45:F46"/>
    <mergeCell ref="G45:G46"/>
    <mergeCell ref="H45:H46"/>
    <mergeCell ref="V43:V44"/>
    <mergeCell ref="I43:I44"/>
    <mergeCell ref="J43:J44"/>
    <mergeCell ref="K43:K44"/>
    <mergeCell ref="L43:L44"/>
    <mergeCell ref="M43:M44"/>
    <mergeCell ref="N43:N44"/>
    <mergeCell ref="U45:U46"/>
    <mergeCell ref="V45:V46"/>
    <mergeCell ref="I45:I46"/>
    <mergeCell ref="J45:J46"/>
    <mergeCell ref="K45:K46"/>
    <mergeCell ref="L45:L46"/>
    <mergeCell ref="M45:M46"/>
    <mergeCell ref="N45:N46"/>
    <mergeCell ref="W49:W50"/>
    <mergeCell ref="O49:O50"/>
    <mergeCell ref="P49:P50"/>
    <mergeCell ref="S49:S50"/>
    <mergeCell ref="B47:B48"/>
    <mergeCell ref="D47:D48"/>
    <mergeCell ref="F47:F48"/>
    <mergeCell ref="G47:G48"/>
    <mergeCell ref="H47:H48"/>
    <mergeCell ref="I47:I48"/>
    <mergeCell ref="J47:J48"/>
    <mergeCell ref="M47:M48"/>
    <mergeCell ref="N47:N48"/>
    <mergeCell ref="T49:T50"/>
    <mergeCell ref="U49:U50"/>
    <mergeCell ref="V49:V50"/>
    <mergeCell ref="I49:I50"/>
    <mergeCell ref="J49:J50"/>
    <mergeCell ref="K49:K50"/>
    <mergeCell ref="L49:L50"/>
    <mergeCell ref="M49:M50"/>
    <mergeCell ref="N49:N50"/>
    <mergeCell ref="W45:W46"/>
    <mergeCell ref="O45:O46"/>
    <mergeCell ref="P45:P46"/>
    <mergeCell ref="S45:S46"/>
    <mergeCell ref="T45:T46"/>
    <mergeCell ref="S47:S48"/>
    <mergeCell ref="T47:T48"/>
    <mergeCell ref="U47:U48"/>
    <mergeCell ref="V47:V48"/>
    <mergeCell ref="W47:W48"/>
    <mergeCell ref="O47:O48"/>
    <mergeCell ref="P47:P48"/>
    <mergeCell ref="W51:W52"/>
    <mergeCell ref="S51:S52"/>
    <mergeCell ref="A55:A61"/>
    <mergeCell ref="A62:E62"/>
    <mergeCell ref="G62:H62"/>
    <mergeCell ref="I62:J62"/>
    <mergeCell ref="K62:L62"/>
    <mergeCell ref="M62:N62"/>
    <mergeCell ref="T51:T52"/>
    <mergeCell ref="U51:U52"/>
    <mergeCell ref="V51:V52"/>
    <mergeCell ref="O62:P62"/>
    <mergeCell ref="A53:E53"/>
    <mergeCell ref="G53:H53"/>
    <mergeCell ref="I53:J53"/>
    <mergeCell ref="K53:L53"/>
    <mergeCell ref="M53:N53"/>
    <mergeCell ref="O53:P53"/>
    <mergeCell ref="L51:L52"/>
    <mergeCell ref="M51:M52"/>
    <mergeCell ref="N51:N52"/>
    <mergeCell ref="O51:O52"/>
    <mergeCell ref="P51:P52"/>
    <mergeCell ref="A29:A52"/>
    <mergeCell ref="D29:D30"/>
    <mergeCell ref="B49:B50"/>
    <mergeCell ref="A64:A70"/>
    <mergeCell ref="C64:D64"/>
    <mergeCell ref="E64:F64"/>
    <mergeCell ref="G64:H64"/>
    <mergeCell ref="I64:J64"/>
    <mergeCell ref="K64:L64"/>
    <mergeCell ref="M64:N64"/>
    <mergeCell ref="B51:B52"/>
    <mergeCell ref="C51:C52"/>
    <mergeCell ref="D51:D52"/>
    <mergeCell ref="F51:F52"/>
    <mergeCell ref="G51:G52"/>
    <mergeCell ref="H51:H52"/>
    <mergeCell ref="I51:I52"/>
    <mergeCell ref="J51:J52"/>
    <mergeCell ref="K51:K52"/>
    <mergeCell ref="D49:D50"/>
    <mergeCell ref="F49:F50"/>
    <mergeCell ref="G49:G50"/>
    <mergeCell ref="H49:H50"/>
    <mergeCell ref="K47:K48"/>
    <mergeCell ref="L47:L48"/>
    <mergeCell ref="O64:P64"/>
    <mergeCell ref="B65:B66"/>
    <mergeCell ref="O65:P66"/>
    <mergeCell ref="C67:D67"/>
    <mergeCell ref="E67:F67"/>
    <mergeCell ref="G67:H67"/>
    <mergeCell ref="I67:J67"/>
    <mergeCell ref="K67:L67"/>
    <mergeCell ref="M67:N67"/>
    <mergeCell ref="O67:P67"/>
    <mergeCell ref="C65:D66"/>
    <mergeCell ref="E65:F66"/>
    <mergeCell ref="G65:H66"/>
    <mergeCell ref="I65:J66"/>
    <mergeCell ref="K65:L66"/>
    <mergeCell ref="M65:N66"/>
    <mergeCell ref="O70:P70"/>
    <mergeCell ref="C70:D70"/>
    <mergeCell ref="E70:F70"/>
    <mergeCell ref="G70:H70"/>
    <mergeCell ref="I70:J70"/>
    <mergeCell ref="K70:L70"/>
    <mergeCell ref="M70:N70"/>
    <mergeCell ref="O68:P68"/>
    <mergeCell ref="C69:D69"/>
    <mergeCell ref="E69:F69"/>
    <mergeCell ref="G69:H69"/>
    <mergeCell ref="I69:J69"/>
    <mergeCell ref="K69:L69"/>
    <mergeCell ref="M69:N69"/>
    <mergeCell ref="O69:P69"/>
    <mergeCell ref="C68:D68"/>
    <mergeCell ref="E68:F68"/>
    <mergeCell ref="G68:H68"/>
    <mergeCell ref="I68:J68"/>
    <mergeCell ref="K68:L68"/>
    <mergeCell ref="M68:N68"/>
  </mergeCells>
  <phoneticPr fontId="1"/>
  <dataValidations disablePrompts="1" count="2">
    <dataValidation type="list" allowBlank="1" showInputMessage="1" showErrorMessage="1" sqref="G55:G57 G60:G61 I55:I57 I60:I61 K55:K57 K60:K61 M55:M57 M60:M61 O55:O57 O60:O61" xr:uid="{5FE29C5E-2C19-40C1-85F3-3C85594A69E9}">
      <formula1>$AB$65:$AB$67</formula1>
    </dataValidation>
    <dataValidation type="list" allowBlank="1" showInputMessage="1" showErrorMessage="1" sqref="G58:G59 I58:I59 K58:K59 M58:M59 O58:O59" xr:uid="{9FA889F3-5C49-4B90-B9F2-890BEA207A6A}">
      <formula1>$AC$65:$AC$66</formula1>
    </dataValidation>
  </dataValidations>
  <printOptions horizontalCentered="1" verticalCentered="1"/>
  <pageMargins left="0.59055118110236227" right="0" top="0" bottom="0" header="0" footer="0"/>
  <pageSetup paperSize="9" scale="6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72"/>
  <sheetViews>
    <sheetView view="pageBreakPreview" zoomScale="85" zoomScaleNormal="100" zoomScaleSheetLayoutView="85" workbookViewId="0">
      <selection sqref="A1:C2"/>
    </sheetView>
  </sheetViews>
  <sheetFormatPr defaultRowHeight="16.5" x14ac:dyDescent="0.25"/>
  <cols>
    <col min="1" max="1" width="5" style="1" customWidth="1"/>
    <col min="2" max="2" width="5.5" style="1" bestFit="1" customWidth="1"/>
    <col min="3" max="3" width="18.625" style="1" bestFit="1" customWidth="1"/>
    <col min="4" max="4" width="10.75" style="1" bestFit="1" customWidth="1"/>
    <col min="5" max="5" width="8.5" style="1" customWidth="1"/>
    <col min="6" max="6" width="9.25" style="1" bestFit="1" customWidth="1"/>
    <col min="7" max="7" width="10" style="1" customWidth="1"/>
    <col min="8" max="8" width="6.25" style="1" customWidth="1"/>
    <col min="9" max="9" width="10" style="1" customWidth="1"/>
    <col min="10" max="10" width="6.25" style="1" customWidth="1"/>
    <col min="11" max="11" width="10" style="1" customWidth="1"/>
    <col min="12" max="12" width="6.25" style="1" customWidth="1"/>
    <col min="13" max="13" width="10" style="1" customWidth="1"/>
    <col min="14" max="14" width="6.25" style="1" customWidth="1"/>
    <col min="15" max="15" width="10" style="1" customWidth="1"/>
    <col min="16" max="16" width="6.25" style="1" customWidth="1"/>
    <col min="17" max="17" width="1" style="3" customWidth="1"/>
    <col min="18" max="18" width="6.25" style="3" customWidth="1"/>
    <col min="19" max="19" width="9.125" style="1" customWidth="1"/>
    <col min="20" max="20" width="9.5" style="1" bestFit="1" customWidth="1"/>
    <col min="21" max="24" width="8.875" style="1"/>
    <col min="25" max="25" width="10.125" style="1" bestFit="1" customWidth="1"/>
    <col min="26" max="249" width="8.875" style="1"/>
    <col min="250" max="251" width="5" style="1" customWidth="1"/>
    <col min="252" max="252" width="22.625" style="1" customWidth="1"/>
    <col min="253" max="257" width="8.5" style="1" customWidth="1"/>
    <col min="258" max="258" width="10" style="1" customWidth="1"/>
    <col min="259" max="259" width="6.25" style="1" customWidth="1"/>
    <col min="260" max="260" width="10" style="1" customWidth="1"/>
    <col min="261" max="261" width="6.25" style="1" customWidth="1"/>
    <col min="262" max="262" width="10" style="1" customWidth="1"/>
    <col min="263" max="263" width="6.25" style="1" customWidth="1"/>
    <col min="264" max="264" width="10" style="1" customWidth="1"/>
    <col min="265" max="265" width="6.25" style="1" customWidth="1"/>
    <col min="266" max="266" width="1" style="1" customWidth="1"/>
    <col min="267" max="267" width="6.25" style="1" customWidth="1"/>
    <col min="268" max="505" width="8.875" style="1"/>
    <col min="506" max="507" width="5" style="1" customWidth="1"/>
    <col min="508" max="508" width="22.625" style="1" customWidth="1"/>
    <col min="509" max="513" width="8.5" style="1" customWidth="1"/>
    <col min="514" max="514" width="10" style="1" customWidth="1"/>
    <col min="515" max="515" width="6.25" style="1" customWidth="1"/>
    <col min="516" max="516" width="10" style="1" customWidth="1"/>
    <col min="517" max="517" width="6.25" style="1" customWidth="1"/>
    <col min="518" max="518" width="10" style="1" customWidth="1"/>
    <col min="519" max="519" width="6.25" style="1" customWidth="1"/>
    <col min="520" max="520" width="10" style="1" customWidth="1"/>
    <col min="521" max="521" width="6.25" style="1" customWidth="1"/>
    <col min="522" max="522" width="1" style="1" customWidth="1"/>
    <col min="523" max="523" width="6.25" style="1" customWidth="1"/>
    <col min="524" max="761" width="8.875" style="1"/>
    <col min="762" max="763" width="5" style="1" customWidth="1"/>
    <col min="764" max="764" width="22.625" style="1" customWidth="1"/>
    <col min="765" max="769" width="8.5" style="1" customWidth="1"/>
    <col min="770" max="770" width="10" style="1" customWidth="1"/>
    <col min="771" max="771" width="6.25" style="1" customWidth="1"/>
    <col min="772" max="772" width="10" style="1" customWidth="1"/>
    <col min="773" max="773" width="6.25" style="1" customWidth="1"/>
    <col min="774" max="774" width="10" style="1" customWidth="1"/>
    <col min="775" max="775" width="6.25" style="1" customWidth="1"/>
    <col min="776" max="776" width="10" style="1" customWidth="1"/>
    <col min="777" max="777" width="6.25" style="1" customWidth="1"/>
    <col min="778" max="778" width="1" style="1" customWidth="1"/>
    <col min="779" max="779" width="6.25" style="1" customWidth="1"/>
    <col min="780" max="1017" width="8.875" style="1"/>
    <col min="1018" max="1019" width="5" style="1" customWidth="1"/>
    <col min="1020" max="1020" width="22.625" style="1" customWidth="1"/>
    <col min="1021" max="1025" width="8.5" style="1" customWidth="1"/>
    <col min="1026" max="1026" width="10" style="1" customWidth="1"/>
    <col min="1027" max="1027" width="6.25" style="1" customWidth="1"/>
    <col min="1028" max="1028" width="10" style="1" customWidth="1"/>
    <col min="1029" max="1029" width="6.25" style="1" customWidth="1"/>
    <col min="1030" max="1030" width="10" style="1" customWidth="1"/>
    <col min="1031" max="1031" width="6.25" style="1" customWidth="1"/>
    <col min="1032" max="1032" width="10" style="1" customWidth="1"/>
    <col min="1033" max="1033" width="6.25" style="1" customWidth="1"/>
    <col min="1034" max="1034" width="1" style="1" customWidth="1"/>
    <col min="1035" max="1035" width="6.25" style="1" customWidth="1"/>
    <col min="1036" max="1273" width="8.875" style="1"/>
    <col min="1274" max="1275" width="5" style="1" customWidth="1"/>
    <col min="1276" max="1276" width="22.625" style="1" customWidth="1"/>
    <col min="1277" max="1281" width="8.5" style="1" customWidth="1"/>
    <col min="1282" max="1282" width="10" style="1" customWidth="1"/>
    <col min="1283" max="1283" width="6.25" style="1" customWidth="1"/>
    <col min="1284" max="1284" width="10" style="1" customWidth="1"/>
    <col min="1285" max="1285" width="6.25" style="1" customWidth="1"/>
    <col min="1286" max="1286" width="10" style="1" customWidth="1"/>
    <col min="1287" max="1287" width="6.25" style="1" customWidth="1"/>
    <col min="1288" max="1288" width="10" style="1" customWidth="1"/>
    <col min="1289" max="1289" width="6.25" style="1" customWidth="1"/>
    <col min="1290" max="1290" width="1" style="1" customWidth="1"/>
    <col min="1291" max="1291" width="6.25" style="1" customWidth="1"/>
    <col min="1292" max="1529" width="8.875" style="1"/>
    <col min="1530" max="1531" width="5" style="1" customWidth="1"/>
    <col min="1532" max="1532" width="22.625" style="1" customWidth="1"/>
    <col min="1533" max="1537" width="8.5" style="1" customWidth="1"/>
    <col min="1538" max="1538" width="10" style="1" customWidth="1"/>
    <col min="1539" max="1539" width="6.25" style="1" customWidth="1"/>
    <col min="1540" max="1540" width="10" style="1" customWidth="1"/>
    <col min="1541" max="1541" width="6.25" style="1" customWidth="1"/>
    <col min="1542" max="1542" width="10" style="1" customWidth="1"/>
    <col min="1543" max="1543" width="6.25" style="1" customWidth="1"/>
    <col min="1544" max="1544" width="10" style="1" customWidth="1"/>
    <col min="1545" max="1545" width="6.25" style="1" customWidth="1"/>
    <col min="1546" max="1546" width="1" style="1" customWidth="1"/>
    <col min="1547" max="1547" width="6.25" style="1" customWidth="1"/>
    <col min="1548" max="1785" width="8.875" style="1"/>
    <col min="1786" max="1787" width="5" style="1" customWidth="1"/>
    <col min="1788" max="1788" width="22.625" style="1" customWidth="1"/>
    <col min="1789" max="1793" width="8.5" style="1" customWidth="1"/>
    <col min="1794" max="1794" width="10" style="1" customWidth="1"/>
    <col min="1795" max="1795" width="6.25" style="1" customWidth="1"/>
    <col min="1796" max="1796" width="10" style="1" customWidth="1"/>
    <col min="1797" max="1797" width="6.25" style="1" customWidth="1"/>
    <col min="1798" max="1798" width="10" style="1" customWidth="1"/>
    <col min="1799" max="1799" width="6.25" style="1" customWidth="1"/>
    <col min="1800" max="1800" width="10" style="1" customWidth="1"/>
    <col min="1801" max="1801" width="6.25" style="1" customWidth="1"/>
    <col min="1802" max="1802" width="1" style="1" customWidth="1"/>
    <col min="1803" max="1803" width="6.25" style="1" customWidth="1"/>
    <col min="1804" max="2041" width="8.875" style="1"/>
    <col min="2042" max="2043" width="5" style="1" customWidth="1"/>
    <col min="2044" max="2044" width="22.625" style="1" customWidth="1"/>
    <col min="2045" max="2049" width="8.5" style="1" customWidth="1"/>
    <col min="2050" max="2050" width="10" style="1" customWidth="1"/>
    <col min="2051" max="2051" width="6.25" style="1" customWidth="1"/>
    <col min="2052" max="2052" width="10" style="1" customWidth="1"/>
    <col min="2053" max="2053" width="6.25" style="1" customWidth="1"/>
    <col min="2054" max="2054" width="10" style="1" customWidth="1"/>
    <col min="2055" max="2055" width="6.25" style="1" customWidth="1"/>
    <col min="2056" max="2056" width="10" style="1" customWidth="1"/>
    <col min="2057" max="2057" width="6.25" style="1" customWidth="1"/>
    <col min="2058" max="2058" width="1" style="1" customWidth="1"/>
    <col min="2059" max="2059" width="6.25" style="1" customWidth="1"/>
    <col min="2060" max="2297" width="8.875" style="1"/>
    <col min="2298" max="2299" width="5" style="1" customWidth="1"/>
    <col min="2300" max="2300" width="22.625" style="1" customWidth="1"/>
    <col min="2301" max="2305" width="8.5" style="1" customWidth="1"/>
    <col min="2306" max="2306" width="10" style="1" customWidth="1"/>
    <col min="2307" max="2307" width="6.25" style="1" customWidth="1"/>
    <col min="2308" max="2308" width="10" style="1" customWidth="1"/>
    <col min="2309" max="2309" width="6.25" style="1" customWidth="1"/>
    <col min="2310" max="2310" width="10" style="1" customWidth="1"/>
    <col min="2311" max="2311" width="6.25" style="1" customWidth="1"/>
    <col min="2312" max="2312" width="10" style="1" customWidth="1"/>
    <col min="2313" max="2313" width="6.25" style="1" customWidth="1"/>
    <col min="2314" max="2314" width="1" style="1" customWidth="1"/>
    <col min="2315" max="2315" width="6.25" style="1" customWidth="1"/>
    <col min="2316" max="2553" width="8.875" style="1"/>
    <col min="2554" max="2555" width="5" style="1" customWidth="1"/>
    <col min="2556" max="2556" width="22.625" style="1" customWidth="1"/>
    <col min="2557" max="2561" width="8.5" style="1" customWidth="1"/>
    <col min="2562" max="2562" width="10" style="1" customWidth="1"/>
    <col min="2563" max="2563" width="6.25" style="1" customWidth="1"/>
    <col min="2564" max="2564" width="10" style="1" customWidth="1"/>
    <col min="2565" max="2565" width="6.25" style="1" customWidth="1"/>
    <col min="2566" max="2566" width="10" style="1" customWidth="1"/>
    <col min="2567" max="2567" width="6.25" style="1" customWidth="1"/>
    <col min="2568" max="2568" width="10" style="1" customWidth="1"/>
    <col min="2569" max="2569" width="6.25" style="1" customWidth="1"/>
    <col min="2570" max="2570" width="1" style="1" customWidth="1"/>
    <col min="2571" max="2571" width="6.25" style="1" customWidth="1"/>
    <col min="2572" max="2809" width="8.875" style="1"/>
    <col min="2810" max="2811" width="5" style="1" customWidth="1"/>
    <col min="2812" max="2812" width="22.625" style="1" customWidth="1"/>
    <col min="2813" max="2817" width="8.5" style="1" customWidth="1"/>
    <col min="2818" max="2818" width="10" style="1" customWidth="1"/>
    <col min="2819" max="2819" width="6.25" style="1" customWidth="1"/>
    <col min="2820" max="2820" width="10" style="1" customWidth="1"/>
    <col min="2821" max="2821" width="6.25" style="1" customWidth="1"/>
    <col min="2822" max="2822" width="10" style="1" customWidth="1"/>
    <col min="2823" max="2823" width="6.25" style="1" customWidth="1"/>
    <col min="2824" max="2824" width="10" style="1" customWidth="1"/>
    <col min="2825" max="2825" width="6.25" style="1" customWidth="1"/>
    <col min="2826" max="2826" width="1" style="1" customWidth="1"/>
    <col min="2827" max="2827" width="6.25" style="1" customWidth="1"/>
    <col min="2828" max="3065" width="8.875" style="1"/>
    <col min="3066" max="3067" width="5" style="1" customWidth="1"/>
    <col min="3068" max="3068" width="22.625" style="1" customWidth="1"/>
    <col min="3069" max="3073" width="8.5" style="1" customWidth="1"/>
    <col min="3074" max="3074" width="10" style="1" customWidth="1"/>
    <col min="3075" max="3075" width="6.25" style="1" customWidth="1"/>
    <col min="3076" max="3076" width="10" style="1" customWidth="1"/>
    <col min="3077" max="3077" width="6.25" style="1" customWidth="1"/>
    <col min="3078" max="3078" width="10" style="1" customWidth="1"/>
    <col min="3079" max="3079" width="6.25" style="1" customWidth="1"/>
    <col min="3080" max="3080" width="10" style="1" customWidth="1"/>
    <col min="3081" max="3081" width="6.25" style="1" customWidth="1"/>
    <col min="3082" max="3082" width="1" style="1" customWidth="1"/>
    <col min="3083" max="3083" width="6.25" style="1" customWidth="1"/>
    <col min="3084" max="3321" width="8.875" style="1"/>
    <col min="3322" max="3323" width="5" style="1" customWidth="1"/>
    <col min="3324" max="3324" width="22.625" style="1" customWidth="1"/>
    <col min="3325" max="3329" width="8.5" style="1" customWidth="1"/>
    <col min="3330" max="3330" width="10" style="1" customWidth="1"/>
    <col min="3331" max="3331" width="6.25" style="1" customWidth="1"/>
    <col min="3332" max="3332" width="10" style="1" customWidth="1"/>
    <col min="3333" max="3333" width="6.25" style="1" customWidth="1"/>
    <col min="3334" max="3334" width="10" style="1" customWidth="1"/>
    <col min="3335" max="3335" width="6.25" style="1" customWidth="1"/>
    <col min="3336" max="3336" width="10" style="1" customWidth="1"/>
    <col min="3337" max="3337" width="6.25" style="1" customWidth="1"/>
    <col min="3338" max="3338" width="1" style="1" customWidth="1"/>
    <col min="3339" max="3339" width="6.25" style="1" customWidth="1"/>
    <col min="3340" max="3577" width="8.875" style="1"/>
    <col min="3578" max="3579" width="5" style="1" customWidth="1"/>
    <col min="3580" max="3580" width="22.625" style="1" customWidth="1"/>
    <col min="3581" max="3585" width="8.5" style="1" customWidth="1"/>
    <col min="3586" max="3586" width="10" style="1" customWidth="1"/>
    <col min="3587" max="3587" width="6.25" style="1" customWidth="1"/>
    <col min="3588" max="3588" width="10" style="1" customWidth="1"/>
    <col min="3589" max="3589" width="6.25" style="1" customWidth="1"/>
    <col min="3590" max="3590" width="10" style="1" customWidth="1"/>
    <col min="3591" max="3591" width="6.25" style="1" customWidth="1"/>
    <col min="3592" max="3592" width="10" style="1" customWidth="1"/>
    <col min="3593" max="3593" width="6.25" style="1" customWidth="1"/>
    <col min="3594" max="3594" width="1" style="1" customWidth="1"/>
    <col min="3595" max="3595" width="6.25" style="1" customWidth="1"/>
    <col min="3596" max="3833" width="8.875" style="1"/>
    <col min="3834" max="3835" width="5" style="1" customWidth="1"/>
    <col min="3836" max="3836" width="22.625" style="1" customWidth="1"/>
    <col min="3837" max="3841" width="8.5" style="1" customWidth="1"/>
    <col min="3842" max="3842" width="10" style="1" customWidth="1"/>
    <col min="3843" max="3843" width="6.25" style="1" customWidth="1"/>
    <col min="3844" max="3844" width="10" style="1" customWidth="1"/>
    <col min="3845" max="3845" width="6.25" style="1" customWidth="1"/>
    <col min="3846" max="3846" width="10" style="1" customWidth="1"/>
    <col min="3847" max="3847" width="6.25" style="1" customWidth="1"/>
    <col min="3848" max="3848" width="10" style="1" customWidth="1"/>
    <col min="3849" max="3849" width="6.25" style="1" customWidth="1"/>
    <col min="3850" max="3850" width="1" style="1" customWidth="1"/>
    <col min="3851" max="3851" width="6.25" style="1" customWidth="1"/>
    <col min="3852" max="4089" width="8.875" style="1"/>
    <col min="4090" max="4091" width="5" style="1" customWidth="1"/>
    <col min="4092" max="4092" width="22.625" style="1" customWidth="1"/>
    <col min="4093" max="4097" width="8.5" style="1" customWidth="1"/>
    <col min="4098" max="4098" width="10" style="1" customWidth="1"/>
    <col min="4099" max="4099" width="6.25" style="1" customWidth="1"/>
    <col min="4100" max="4100" width="10" style="1" customWidth="1"/>
    <col min="4101" max="4101" width="6.25" style="1" customWidth="1"/>
    <col min="4102" max="4102" width="10" style="1" customWidth="1"/>
    <col min="4103" max="4103" width="6.25" style="1" customWidth="1"/>
    <col min="4104" max="4104" width="10" style="1" customWidth="1"/>
    <col min="4105" max="4105" width="6.25" style="1" customWidth="1"/>
    <col min="4106" max="4106" width="1" style="1" customWidth="1"/>
    <col min="4107" max="4107" width="6.25" style="1" customWidth="1"/>
    <col min="4108" max="4345" width="8.875" style="1"/>
    <col min="4346" max="4347" width="5" style="1" customWidth="1"/>
    <col min="4348" max="4348" width="22.625" style="1" customWidth="1"/>
    <col min="4349" max="4353" width="8.5" style="1" customWidth="1"/>
    <col min="4354" max="4354" width="10" style="1" customWidth="1"/>
    <col min="4355" max="4355" width="6.25" style="1" customWidth="1"/>
    <col min="4356" max="4356" width="10" style="1" customWidth="1"/>
    <col min="4357" max="4357" width="6.25" style="1" customWidth="1"/>
    <col min="4358" max="4358" width="10" style="1" customWidth="1"/>
    <col min="4359" max="4359" width="6.25" style="1" customWidth="1"/>
    <col min="4360" max="4360" width="10" style="1" customWidth="1"/>
    <col min="4361" max="4361" width="6.25" style="1" customWidth="1"/>
    <col min="4362" max="4362" width="1" style="1" customWidth="1"/>
    <col min="4363" max="4363" width="6.25" style="1" customWidth="1"/>
    <col min="4364" max="4601" width="8.875" style="1"/>
    <col min="4602" max="4603" width="5" style="1" customWidth="1"/>
    <col min="4604" max="4604" width="22.625" style="1" customWidth="1"/>
    <col min="4605" max="4609" width="8.5" style="1" customWidth="1"/>
    <col min="4610" max="4610" width="10" style="1" customWidth="1"/>
    <col min="4611" max="4611" width="6.25" style="1" customWidth="1"/>
    <col min="4612" max="4612" width="10" style="1" customWidth="1"/>
    <col min="4613" max="4613" width="6.25" style="1" customWidth="1"/>
    <col min="4614" max="4614" width="10" style="1" customWidth="1"/>
    <col min="4615" max="4615" width="6.25" style="1" customWidth="1"/>
    <col min="4616" max="4616" width="10" style="1" customWidth="1"/>
    <col min="4617" max="4617" width="6.25" style="1" customWidth="1"/>
    <col min="4618" max="4618" width="1" style="1" customWidth="1"/>
    <col min="4619" max="4619" width="6.25" style="1" customWidth="1"/>
    <col min="4620" max="4857" width="8.875" style="1"/>
    <col min="4858" max="4859" width="5" style="1" customWidth="1"/>
    <col min="4860" max="4860" width="22.625" style="1" customWidth="1"/>
    <col min="4861" max="4865" width="8.5" style="1" customWidth="1"/>
    <col min="4866" max="4866" width="10" style="1" customWidth="1"/>
    <col min="4867" max="4867" width="6.25" style="1" customWidth="1"/>
    <col min="4868" max="4868" width="10" style="1" customWidth="1"/>
    <col min="4869" max="4869" width="6.25" style="1" customWidth="1"/>
    <col min="4870" max="4870" width="10" style="1" customWidth="1"/>
    <col min="4871" max="4871" width="6.25" style="1" customWidth="1"/>
    <col min="4872" max="4872" width="10" style="1" customWidth="1"/>
    <col min="4873" max="4873" width="6.25" style="1" customWidth="1"/>
    <col min="4874" max="4874" width="1" style="1" customWidth="1"/>
    <col min="4875" max="4875" width="6.25" style="1" customWidth="1"/>
    <col min="4876" max="5113" width="8.875" style="1"/>
    <col min="5114" max="5115" width="5" style="1" customWidth="1"/>
    <col min="5116" max="5116" width="22.625" style="1" customWidth="1"/>
    <col min="5117" max="5121" width="8.5" style="1" customWidth="1"/>
    <col min="5122" max="5122" width="10" style="1" customWidth="1"/>
    <col min="5123" max="5123" width="6.25" style="1" customWidth="1"/>
    <col min="5124" max="5124" width="10" style="1" customWidth="1"/>
    <col min="5125" max="5125" width="6.25" style="1" customWidth="1"/>
    <col min="5126" max="5126" width="10" style="1" customWidth="1"/>
    <col min="5127" max="5127" width="6.25" style="1" customWidth="1"/>
    <col min="5128" max="5128" width="10" style="1" customWidth="1"/>
    <col min="5129" max="5129" width="6.25" style="1" customWidth="1"/>
    <col min="5130" max="5130" width="1" style="1" customWidth="1"/>
    <col min="5131" max="5131" width="6.25" style="1" customWidth="1"/>
    <col min="5132" max="5369" width="8.875" style="1"/>
    <col min="5370" max="5371" width="5" style="1" customWidth="1"/>
    <col min="5372" max="5372" width="22.625" style="1" customWidth="1"/>
    <col min="5373" max="5377" width="8.5" style="1" customWidth="1"/>
    <col min="5378" max="5378" width="10" style="1" customWidth="1"/>
    <col min="5379" max="5379" width="6.25" style="1" customWidth="1"/>
    <col min="5380" max="5380" width="10" style="1" customWidth="1"/>
    <col min="5381" max="5381" width="6.25" style="1" customWidth="1"/>
    <col min="5382" max="5382" width="10" style="1" customWidth="1"/>
    <col min="5383" max="5383" width="6.25" style="1" customWidth="1"/>
    <col min="5384" max="5384" width="10" style="1" customWidth="1"/>
    <col min="5385" max="5385" width="6.25" style="1" customWidth="1"/>
    <col min="5386" max="5386" width="1" style="1" customWidth="1"/>
    <col min="5387" max="5387" width="6.25" style="1" customWidth="1"/>
    <col min="5388" max="5625" width="8.875" style="1"/>
    <col min="5626" max="5627" width="5" style="1" customWidth="1"/>
    <col min="5628" max="5628" width="22.625" style="1" customWidth="1"/>
    <col min="5629" max="5633" width="8.5" style="1" customWidth="1"/>
    <col min="5634" max="5634" width="10" style="1" customWidth="1"/>
    <col min="5635" max="5635" width="6.25" style="1" customWidth="1"/>
    <col min="5636" max="5636" width="10" style="1" customWidth="1"/>
    <col min="5637" max="5637" width="6.25" style="1" customWidth="1"/>
    <col min="5638" max="5638" width="10" style="1" customWidth="1"/>
    <col min="5639" max="5639" width="6.25" style="1" customWidth="1"/>
    <col min="5640" max="5640" width="10" style="1" customWidth="1"/>
    <col min="5641" max="5641" width="6.25" style="1" customWidth="1"/>
    <col min="5642" max="5642" width="1" style="1" customWidth="1"/>
    <col min="5643" max="5643" width="6.25" style="1" customWidth="1"/>
    <col min="5644" max="5881" width="8.875" style="1"/>
    <col min="5882" max="5883" width="5" style="1" customWidth="1"/>
    <col min="5884" max="5884" width="22.625" style="1" customWidth="1"/>
    <col min="5885" max="5889" width="8.5" style="1" customWidth="1"/>
    <col min="5890" max="5890" width="10" style="1" customWidth="1"/>
    <col min="5891" max="5891" width="6.25" style="1" customWidth="1"/>
    <col min="5892" max="5892" width="10" style="1" customWidth="1"/>
    <col min="5893" max="5893" width="6.25" style="1" customWidth="1"/>
    <col min="5894" max="5894" width="10" style="1" customWidth="1"/>
    <col min="5895" max="5895" width="6.25" style="1" customWidth="1"/>
    <col min="5896" max="5896" width="10" style="1" customWidth="1"/>
    <col min="5897" max="5897" width="6.25" style="1" customWidth="1"/>
    <col min="5898" max="5898" width="1" style="1" customWidth="1"/>
    <col min="5899" max="5899" width="6.25" style="1" customWidth="1"/>
    <col min="5900" max="6137" width="8.875" style="1"/>
    <col min="6138" max="6139" width="5" style="1" customWidth="1"/>
    <col min="6140" max="6140" width="22.625" style="1" customWidth="1"/>
    <col min="6141" max="6145" width="8.5" style="1" customWidth="1"/>
    <col min="6146" max="6146" width="10" style="1" customWidth="1"/>
    <col min="6147" max="6147" width="6.25" style="1" customWidth="1"/>
    <col min="6148" max="6148" width="10" style="1" customWidth="1"/>
    <col min="6149" max="6149" width="6.25" style="1" customWidth="1"/>
    <col min="6150" max="6150" width="10" style="1" customWidth="1"/>
    <col min="6151" max="6151" width="6.25" style="1" customWidth="1"/>
    <col min="6152" max="6152" width="10" style="1" customWidth="1"/>
    <col min="6153" max="6153" width="6.25" style="1" customWidth="1"/>
    <col min="6154" max="6154" width="1" style="1" customWidth="1"/>
    <col min="6155" max="6155" width="6.25" style="1" customWidth="1"/>
    <col min="6156" max="6393" width="8.875" style="1"/>
    <col min="6394" max="6395" width="5" style="1" customWidth="1"/>
    <col min="6396" max="6396" width="22.625" style="1" customWidth="1"/>
    <col min="6397" max="6401" width="8.5" style="1" customWidth="1"/>
    <col min="6402" max="6402" width="10" style="1" customWidth="1"/>
    <col min="6403" max="6403" width="6.25" style="1" customWidth="1"/>
    <col min="6404" max="6404" width="10" style="1" customWidth="1"/>
    <col min="6405" max="6405" width="6.25" style="1" customWidth="1"/>
    <col min="6406" max="6406" width="10" style="1" customWidth="1"/>
    <col min="6407" max="6407" width="6.25" style="1" customWidth="1"/>
    <col min="6408" max="6408" width="10" style="1" customWidth="1"/>
    <col min="6409" max="6409" width="6.25" style="1" customWidth="1"/>
    <col min="6410" max="6410" width="1" style="1" customWidth="1"/>
    <col min="6411" max="6411" width="6.25" style="1" customWidth="1"/>
    <col min="6412" max="6649" width="8.875" style="1"/>
    <col min="6650" max="6651" width="5" style="1" customWidth="1"/>
    <col min="6652" max="6652" width="22.625" style="1" customWidth="1"/>
    <col min="6653" max="6657" width="8.5" style="1" customWidth="1"/>
    <col min="6658" max="6658" width="10" style="1" customWidth="1"/>
    <col min="6659" max="6659" width="6.25" style="1" customWidth="1"/>
    <col min="6660" max="6660" width="10" style="1" customWidth="1"/>
    <col min="6661" max="6661" width="6.25" style="1" customWidth="1"/>
    <col min="6662" max="6662" width="10" style="1" customWidth="1"/>
    <col min="6663" max="6663" width="6.25" style="1" customWidth="1"/>
    <col min="6664" max="6664" width="10" style="1" customWidth="1"/>
    <col min="6665" max="6665" width="6.25" style="1" customWidth="1"/>
    <col min="6666" max="6666" width="1" style="1" customWidth="1"/>
    <col min="6667" max="6667" width="6.25" style="1" customWidth="1"/>
    <col min="6668" max="6905" width="8.875" style="1"/>
    <col min="6906" max="6907" width="5" style="1" customWidth="1"/>
    <col min="6908" max="6908" width="22.625" style="1" customWidth="1"/>
    <col min="6909" max="6913" width="8.5" style="1" customWidth="1"/>
    <col min="6914" max="6914" width="10" style="1" customWidth="1"/>
    <col min="6915" max="6915" width="6.25" style="1" customWidth="1"/>
    <col min="6916" max="6916" width="10" style="1" customWidth="1"/>
    <col min="6917" max="6917" width="6.25" style="1" customWidth="1"/>
    <col min="6918" max="6918" width="10" style="1" customWidth="1"/>
    <col min="6919" max="6919" width="6.25" style="1" customWidth="1"/>
    <col min="6920" max="6920" width="10" style="1" customWidth="1"/>
    <col min="6921" max="6921" width="6.25" style="1" customWidth="1"/>
    <col min="6922" max="6922" width="1" style="1" customWidth="1"/>
    <col min="6923" max="6923" width="6.25" style="1" customWidth="1"/>
    <col min="6924" max="7161" width="8.875" style="1"/>
    <col min="7162" max="7163" width="5" style="1" customWidth="1"/>
    <col min="7164" max="7164" width="22.625" style="1" customWidth="1"/>
    <col min="7165" max="7169" width="8.5" style="1" customWidth="1"/>
    <col min="7170" max="7170" width="10" style="1" customWidth="1"/>
    <col min="7171" max="7171" width="6.25" style="1" customWidth="1"/>
    <col min="7172" max="7172" width="10" style="1" customWidth="1"/>
    <col min="7173" max="7173" width="6.25" style="1" customWidth="1"/>
    <col min="7174" max="7174" width="10" style="1" customWidth="1"/>
    <col min="7175" max="7175" width="6.25" style="1" customWidth="1"/>
    <col min="7176" max="7176" width="10" style="1" customWidth="1"/>
    <col min="7177" max="7177" width="6.25" style="1" customWidth="1"/>
    <col min="7178" max="7178" width="1" style="1" customWidth="1"/>
    <col min="7179" max="7179" width="6.25" style="1" customWidth="1"/>
    <col min="7180" max="7417" width="8.875" style="1"/>
    <col min="7418" max="7419" width="5" style="1" customWidth="1"/>
    <col min="7420" max="7420" width="22.625" style="1" customWidth="1"/>
    <col min="7421" max="7425" width="8.5" style="1" customWidth="1"/>
    <col min="7426" max="7426" width="10" style="1" customWidth="1"/>
    <col min="7427" max="7427" width="6.25" style="1" customWidth="1"/>
    <col min="7428" max="7428" width="10" style="1" customWidth="1"/>
    <col min="7429" max="7429" width="6.25" style="1" customWidth="1"/>
    <col min="7430" max="7430" width="10" style="1" customWidth="1"/>
    <col min="7431" max="7431" width="6.25" style="1" customWidth="1"/>
    <col min="7432" max="7432" width="10" style="1" customWidth="1"/>
    <col min="7433" max="7433" width="6.25" style="1" customWidth="1"/>
    <col min="7434" max="7434" width="1" style="1" customWidth="1"/>
    <col min="7435" max="7435" width="6.25" style="1" customWidth="1"/>
    <col min="7436" max="7673" width="8.875" style="1"/>
    <col min="7674" max="7675" width="5" style="1" customWidth="1"/>
    <col min="7676" max="7676" width="22.625" style="1" customWidth="1"/>
    <col min="7677" max="7681" width="8.5" style="1" customWidth="1"/>
    <col min="7682" max="7682" width="10" style="1" customWidth="1"/>
    <col min="7683" max="7683" width="6.25" style="1" customWidth="1"/>
    <col min="7684" max="7684" width="10" style="1" customWidth="1"/>
    <col min="7685" max="7685" width="6.25" style="1" customWidth="1"/>
    <col min="7686" max="7686" width="10" style="1" customWidth="1"/>
    <col min="7687" max="7687" width="6.25" style="1" customWidth="1"/>
    <col min="7688" max="7688" width="10" style="1" customWidth="1"/>
    <col min="7689" max="7689" width="6.25" style="1" customWidth="1"/>
    <col min="7690" max="7690" width="1" style="1" customWidth="1"/>
    <col min="7691" max="7691" width="6.25" style="1" customWidth="1"/>
    <col min="7692" max="7929" width="8.875" style="1"/>
    <col min="7930" max="7931" width="5" style="1" customWidth="1"/>
    <col min="7932" max="7932" width="22.625" style="1" customWidth="1"/>
    <col min="7933" max="7937" width="8.5" style="1" customWidth="1"/>
    <col min="7938" max="7938" width="10" style="1" customWidth="1"/>
    <col min="7939" max="7939" width="6.25" style="1" customWidth="1"/>
    <col min="7940" max="7940" width="10" style="1" customWidth="1"/>
    <col min="7941" max="7941" width="6.25" style="1" customWidth="1"/>
    <col min="7942" max="7942" width="10" style="1" customWidth="1"/>
    <col min="7943" max="7943" width="6.25" style="1" customWidth="1"/>
    <col min="7944" max="7944" width="10" style="1" customWidth="1"/>
    <col min="7945" max="7945" width="6.25" style="1" customWidth="1"/>
    <col min="7946" max="7946" width="1" style="1" customWidth="1"/>
    <col min="7947" max="7947" width="6.25" style="1" customWidth="1"/>
    <col min="7948" max="8185" width="8.875" style="1"/>
    <col min="8186" max="8187" width="5" style="1" customWidth="1"/>
    <col min="8188" max="8188" width="22.625" style="1" customWidth="1"/>
    <col min="8189" max="8193" width="8.5" style="1" customWidth="1"/>
    <col min="8194" max="8194" width="10" style="1" customWidth="1"/>
    <col min="8195" max="8195" width="6.25" style="1" customWidth="1"/>
    <col min="8196" max="8196" width="10" style="1" customWidth="1"/>
    <col min="8197" max="8197" width="6.25" style="1" customWidth="1"/>
    <col min="8198" max="8198" width="10" style="1" customWidth="1"/>
    <col min="8199" max="8199" width="6.25" style="1" customWidth="1"/>
    <col min="8200" max="8200" width="10" style="1" customWidth="1"/>
    <col min="8201" max="8201" width="6.25" style="1" customWidth="1"/>
    <col min="8202" max="8202" width="1" style="1" customWidth="1"/>
    <col min="8203" max="8203" width="6.25" style="1" customWidth="1"/>
    <col min="8204" max="8441" width="8.875" style="1"/>
    <col min="8442" max="8443" width="5" style="1" customWidth="1"/>
    <col min="8444" max="8444" width="22.625" style="1" customWidth="1"/>
    <col min="8445" max="8449" width="8.5" style="1" customWidth="1"/>
    <col min="8450" max="8450" width="10" style="1" customWidth="1"/>
    <col min="8451" max="8451" width="6.25" style="1" customWidth="1"/>
    <col min="8452" max="8452" width="10" style="1" customWidth="1"/>
    <col min="8453" max="8453" width="6.25" style="1" customWidth="1"/>
    <col min="8454" max="8454" width="10" style="1" customWidth="1"/>
    <col min="8455" max="8455" width="6.25" style="1" customWidth="1"/>
    <col min="8456" max="8456" width="10" style="1" customWidth="1"/>
    <col min="8457" max="8457" width="6.25" style="1" customWidth="1"/>
    <col min="8458" max="8458" width="1" style="1" customWidth="1"/>
    <col min="8459" max="8459" width="6.25" style="1" customWidth="1"/>
    <col min="8460" max="8697" width="8.875" style="1"/>
    <col min="8698" max="8699" width="5" style="1" customWidth="1"/>
    <col min="8700" max="8700" width="22.625" style="1" customWidth="1"/>
    <col min="8701" max="8705" width="8.5" style="1" customWidth="1"/>
    <col min="8706" max="8706" width="10" style="1" customWidth="1"/>
    <col min="8707" max="8707" width="6.25" style="1" customWidth="1"/>
    <col min="8708" max="8708" width="10" style="1" customWidth="1"/>
    <col min="8709" max="8709" width="6.25" style="1" customWidth="1"/>
    <col min="8710" max="8710" width="10" style="1" customWidth="1"/>
    <col min="8711" max="8711" width="6.25" style="1" customWidth="1"/>
    <col min="8712" max="8712" width="10" style="1" customWidth="1"/>
    <col min="8713" max="8713" width="6.25" style="1" customWidth="1"/>
    <col min="8714" max="8714" width="1" style="1" customWidth="1"/>
    <col min="8715" max="8715" width="6.25" style="1" customWidth="1"/>
    <col min="8716" max="8953" width="8.875" style="1"/>
    <col min="8954" max="8955" width="5" style="1" customWidth="1"/>
    <col min="8956" max="8956" width="22.625" style="1" customWidth="1"/>
    <col min="8957" max="8961" width="8.5" style="1" customWidth="1"/>
    <col min="8962" max="8962" width="10" style="1" customWidth="1"/>
    <col min="8963" max="8963" width="6.25" style="1" customWidth="1"/>
    <col min="8964" max="8964" width="10" style="1" customWidth="1"/>
    <col min="8965" max="8965" width="6.25" style="1" customWidth="1"/>
    <col min="8966" max="8966" width="10" style="1" customWidth="1"/>
    <col min="8967" max="8967" width="6.25" style="1" customWidth="1"/>
    <col min="8968" max="8968" width="10" style="1" customWidth="1"/>
    <col min="8969" max="8969" width="6.25" style="1" customWidth="1"/>
    <col min="8970" max="8970" width="1" style="1" customWidth="1"/>
    <col min="8971" max="8971" width="6.25" style="1" customWidth="1"/>
    <col min="8972" max="9209" width="8.875" style="1"/>
    <col min="9210" max="9211" width="5" style="1" customWidth="1"/>
    <col min="9212" max="9212" width="22.625" style="1" customWidth="1"/>
    <col min="9213" max="9217" width="8.5" style="1" customWidth="1"/>
    <col min="9218" max="9218" width="10" style="1" customWidth="1"/>
    <col min="9219" max="9219" width="6.25" style="1" customWidth="1"/>
    <col min="9220" max="9220" width="10" style="1" customWidth="1"/>
    <col min="9221" max="9221" width="6.25" style="1" customWidth="1"/>
    <col min="9222" max="9222" width="10" style="1" customWidth="1"/>
    <col min="9223" max="9223" width="6.25" style="1" customWidth="1"/>
    <col min="9224" max="9224" width="10" style="1" customWidth="1"/>
    <col min="9225" max="9225" width="6.25" style="1" customWidth="1"/>
    <col min="9226" max="9226" width="1" style="1" customWidth="1"/>
    <col min="9227" max="9227" width="6.25" style="1" customWidth="1"/>
    <col min="9228" max="9465" width="8.875" style="1"/>
    <col min="9466" max="9467" width="5" style="1" customWidth="1"/>
    <col min="9468" max="9468" width="22.625" style="1" customWidth="1"/>
    <col min="9469" max="9473" width="8.5" style="1" customWidth="1"/>
    <col min="9474" max="9474" width="10" style="1" customWidth="1"/>
    <col min="9475" max="9475" width="6.25" style="1" customWidth="1"/>
    <col min="9476" max="9476" width="10" style="1" customWidth="1"/>
    <col min="9477" max="9477" width="6.25" style="1" customWidth="1"/>
    <col min="9478" max="9478" width="10" style="1" customWidth="1"/>
    <col min="9479" max="9479" width="6.25" style="1" customWidth="1"/>
    <col min="9480" max="9480" width="10" style="1" customWidth="1"/>
    <col min="9481" max="9481" width="6.25" style="1" customWidth="1"/>
    <col min="9482" max="9482" width="1" style="1" customWidth="1"/>
    <col min="9483" max="9483" width="6.25" style="1" customWidth="1"/>
    <col min="9484" max="9721" width="8.875" style="1"/>
    <col min="9722" max="9723" width="5" style="1" customWidth="1"/>
    <col min="9724" max="9724" width="22.625" style="1" customWidth="1"/>
    <col min="9725" max="9729" width="8.5" style="1" customWidth="1"/>
    <col min="9730" max="9730" width="10" style="1" customWidth="1"/>
    <col min="9731" max="9731" width="6.25" style="1" customWidth="1"/>
    <col min="9732" max="9732" width="10" style="1" customWidth="1"/>
    <col min="9733" max="9733" width="6.25" style="1" customWidth="1"/>
    <col min="9734" max="9734" width="10" style="1" customWidth="1"/>
    <col min="9735" max="9735" width="6.25" style="1" customWidth="1"/>
    <col min="9736" max="9736" width="10" style="1" customWidth="1"/>
    <col min="9737" max="9737" width="6.25" style="1" customWidth="1"/>
    <col min="9738" max="9738" width="1" style="1" customWidth="1"/>
    <col min="9739" max="9739" width="6.25" style="1" customWidth="1"/>
    <col min="9740" max="9977" width="8.875" style="1"/>
    <col min="9978" max="9979" width="5" style="1" customWidth="1"/>
    <col min="9980" max="9980" width="22.625" style="1" customWidth="1"/>
    <col min="9981" max="9985" width="8.5" style="1" customWidth="1"/>
    <col min="9986" max="9986" width="10" style="1" customWidth="1"/>
    <col min="9987" max="9987" width="6.25" style="1" customWidth="1"/>
    <col min="9988" max="9988" width="10" style="1" customWidth="1"/>
    <col min="9989" max="9989" width="6.25" style="1" customWidth="1"/>
    <col min="9990" max="9990" width="10" style="1" customWidth="1"/>
    <col min="9991" max="9991" width="6.25" style="1" customWidth="1"/>
    <col min="9992" max="9992" width="10" style="1" customWidth="1"/>
    <col min="9993" max="9993" width="6.25" style="1" customWidth="1"/>
    <col min="9994" max="9994" width="1" style="1" customWidth="1"/>
    <col min="9995" max="9995" width="6.25" style="1" customWidth="1"/>
    <col min="9996" max="10233" width="8.875" style="1"/>
    <col min="10234" max="10235" width="5" style="1" customWidth="1"/>
    <col min="10236" max="10236" width="22.625" style="1" customWidth="1"/>
    <col min="10237" max="10241" width="8.5" style="1" customWidth="1"/>
    <col min="10242" max="10242" width="10" style="1" customWidth="1"/>
    <col min="10243" max="10243" width="6.25" style="1" customWidth="1"/>
    <col min="10244" max="10244" width="10" style="1" customWidth="1"/>
    <col min="10245" max="10245" width="6.25" style="1" customWidth="1"/>
    <col min="10246" max="10246" width="10" style="1" customWidth="1"/>
    <col min="10247" max="10247" width="6.25" style="1" customWidth="1"/>
    <col min="10248" max="10248" width="10" style="1" customWidth="1"/>
    <col min="10249" max="10249" width="6.25" style="1" customWidth="1"/>
    <col min="10250" max="10250" width="1" style="1" customWidth="1"/>
    <col min="10251" max="10251" width="6.25" style="1" customWidth="1"/>
    <col min="10252" max="10489" width="8.875" style="1"/>
    <col min="10490" max="10491" width="5" style="1" customWidth="1"/>
    <col min="10492" max="10492" width="22.625" style="1" customWidth="1"/>
    <col min="10493" max="10497" width="8.5" style="1" customWidth="1"/>
    <col min="10498" max="10498" width="10" style="1" customWidth="1"/>
    <col min="10499" max="10499" width="6.25" style="1" customWidth="1"/>
    <col min="10500" max="10500" width="10" style="1" customWidth="1"/>
    <col min="10501" max="10501" width="6.25" style="1" customWidth="1"/>
    <col min="10502" max="10502" width="10" style="1" customWidth="1"/>
    <col min="10503" max="10503" width="6.25" style="1" customWidth="1"/>
    <col min="10504" max="10504" width="10" style="1" customWidth="1"/>
    <col min="10505" max="10505" width="6.25" style="1" customWidth="1"/>
    <col min="10506" max="10506" width="1" style="1" customWidth="1"/>
    <col min="10507" max="10507" width="6.25" style="1" customWidth="1"/>
    <col min="10508" max="10745" width="8.875" style="1"/>
    <col min="10746" max="10747" width="5" style="1" customWidth="1"/>
    <col min="10748" max="10748" width="22.625" style="1" customWidth="1"/>
    <col min="10749" max="10753" width="8.5" style="1" customWidth="1"/>
    <col min="10754" max="10754" width="10" style="1" customWidth="1"/>
    <col min="10755" max="10755" width="6.25" style="1" customWidth="1"/>
    <col min="10756" max="10756" width="10" style="1" customWidth="1"/>
    <col min="10757" max="10757" width="6.25" style="1" customWidth="1"/>
    <col min="10758" max="10758" width="10" style="1" customWidth="1"/>
    <col min="10759" max="10759" width="6.25" style="1" customWidth="1"/>
    <col min="10760" max="10760" width="10" style="1" customWidth="1"/>
    <col min="10761" max="10761" width="6.25" style="1" customWidth="1"/>
    <col min="10762" max="10762" width="1" style="1" customWidth="1"/>
    <col min="10763" max="10763" width="6.25" style="1" customWidth="1"/>
    <col min="10764" max="11001" width="8.875" style="1"/>
    <col min="11002" max="11003" width="5" style="1" customWidth="1"/>
    <col min="11004" max="11004" width="22.625" style="1" customWidth="1"/>
    <col min="11005" max="11009" width="8.5" style="1" customWidth="1"/>
    <col min="11010" max="11010" width="10" style="1" customWidth="1"/>
    <col min="11011" max="11011" width="6.25" style="1" customWidth="1"/>
    <col min="11012" max="11012" width="10" style="1" customWidth="1"/>
    <col min="11013" max="11013" width="6.25" style="1" customWidth="1"/>
    <col min="11014" max="11014" width="10" style="1" customWidth="1"/>
    <col min="11015" max="11015" width="6.25" style="1" customWidth="1"/>
    <col min="11016" max="11016" width="10" style="1" customWidth="1"/>
    <col min="11017" max="11017" width="6.25" style="1" customWidth="1"/>
    <col min="11018" max="11018" width="1" style="1" customWidth="1"/>
    <col min="11019" max="11019" width="6.25" style="1" customWidth="1"/>
    <col min="11020" max="11257" width="8.875" style="1"/>
    <col min="11258" max="11259" width="5" style="1" customWidth="1"/>
    <col min="11260" max="11260" width="22.625" style="1" customWidth="1"/>
    <col min="11261" max="11265" width="8.5" style="1" customWidth="1"/>
    <col min="11266" max="11266" width="10" style="1" customWidth="1"/>
    <col min="11267" max="11267" width="6.25" style="1" customWidth="1"/>
    <col min="11268" max="11268" width="10" style="1" customWidth="1"/>
    <col min="11269" max="11269" width="6.25" style="1" customWidth="1"/>
    <col min="11270" max="11270" width="10" style="1" customWidth="1"/>
    <col min="11271" max="11271" width="6.25" style="1" customWidth="1"/>
    <col min="11272" max="11272" width="10" style="1" customWidth="1"/>
    <col min="11273" max="11273" width="6.25" style="1" customWidth="1"/>
    <col min="11274" max="11274" width="1" style="1" customWidth="1"/>
    <col min="11275" max="11275" width="6.25" style="1" customWidth="1"/>
    <col min="11276" max="11513" width="8.875" style="1"/>
    <col min="11514" max="11515" width="5" style="1" customWidth="1"/>
    <col min="11516" max="11516" width="22.625" style="1" customWidth="1"/>
    <col min="11517" max="11521" width="8.5" style="1" customWidth="1"/>
    <col min="11522" max="11522" width="10" style="1" customWidth="1"/>
    <col min="11523" max="11523" width="6.25" style="1" customWidth="1"/>
    <col min="11524" max="11524" width="10" style="1" customWidth="1"/>
    <col min="11525" max="11525" width="6.25" style="1" customWidth="1"/>
    <col min="11526" max="11526" width="10" style="1" customWidth="1"/>
    <col min="11527" max="11527" width="6.25" style="1" customWidth="1"/>
    <col min="11528" max="11528" width="10" style="1" customWidth="1"/>
    <col min="11529" max="11529" width="6.25" style="1" customWidth="1"/>
    <col min="11530" max="11530" width="1" style="1" customWidth="1"/>
    <col min="11531" max="11531" width="6.25" style="1" customWidth="1"/>
    <col min="11532" max="11769" width="8.875" style="1"/>
    <col min="11770" max="11771" width="5" style="1" customWidth="1"/>
    <col min="11772" max="11772" width="22.625" style="1" customWidth="1"/>
    <col min="11773" max="11777" width="8.5" style="1" customWidth="1"/>
    <col min="11778" max="11778" width="10" style="1" customWidth="1"/>
    <col min="11779" max="11779" width="6.25" style="1" customWidth="1"/>
    <col min="11780" max="11780" width="10" style="1" customWidth="1"/>
    <col min="11781" max="11781" width="6.25" style="1" customWidth="1"/>
    <col min="11782" max="11782" width="10" style="1" customWidth="1"/>
    <col min="11783" max="11783" width="6.25" style="1" customWidth="1"/>
    <col min="11784" max="11784" width="10" style="1" customWidth="1"/>
    <col min="11785" max="11785" width="6.25" style="1" customWidth="1"/>
    <col min="11786" max="11786" width="1" style="1" customWidth="1"/>
    <col min="11787" max="11787" width="6.25" style="1" customWidth="1"/>
    <col min="11788" max="12025" width="8.875" style="1"/>
    <col min="12026" max="12027" width="5" style="1" customWidth="1"/>
    <col min="12028" max="12028" width="22.625" style="1" customWidth="1"/>
    <col min="12029" max="12033" width="8.5" style="1" customWidth="1"/>
    <col min="12034" max="12034" width="10" style="1" customWidth="1"/>
    <col min="12035" max="12035" width="6.25" style="1" customWidth="1"/>
    <col min="12036" max="12036" width="10" style="1" customWidth="1"/>
    <col min="12037" max="12037" width="6.25" style="1" customWidth="1"/>
    <col min="12038" max="12038" width="10" style="1" customWidth="1"/>
    <col min="12039" max="12039" width="6.25" style="1" customWidth="1"/>
    <col min="12040" max="12040" width="10" style="1" customWidth="1"/>
    <col min="12041" max="12041" width="6.25" style="1" customWidth="1"/>
    <col min="12042" max="12042" width="1" style="1" customWidth="1"/>
    <col min="12043" max="12043" width="6.25" style="1" customWidth="1"/>
    <col min="12044" max="12281" width="8.875" style="1"/>
    <col min="12282" max="12283" width="5" style="1" customWidth="1"/>
    <col min="12284" max="12284" width="22.625" style="1" customWidth="1"/>
    <col min="12285" max="12289" width="8.5" style="1" customWidth="1"/>
    <col min="12290" max="12290" width="10" style="1" customWidth="1"/>
    <col min="12291" max="12291" width="6.25" style="1" customWidth="1"/>
    <col min="12292" max="12292" width="10" style="1" customWidth="1"/>
    <col min="12293" max="12293" width="6.25" style="1" customWidth="1"/>
    <col min="12294" max="12294" width="10" style="1" customWidth="1"/>
    <col min="12295" max="12295" width="6.25" style="1" customWidth="1"/>
    <col min="12296" max="12296" width="10" style="1" customWidth="1"/>
    <col min="12297" max="12297" width="6.25" style="1" customWidth="1"/>
    <col min="12298" max="12298" width="1" style="1" customWidth="1"/>
    <col min="12299" max="12299" width="6.25" style="1" customWidth="1"/>
    <col min="12300" max="12537" width="8.875" style="1"/>
    <col min="12538" max="12539" width="5" style="1" customWidth="1"/>
    <col min="12540" max="12540" width="22.625" style="1" customWidth="1"/>
    <col min="12541" max="12545" width="8.5" style="1" customWidth="1"/>
    <col min="12546" max="12546" width="10" style="1" customWidth="1"/>
    <col min="12547" max="12547" width="6.25" style="1" customWidth="1"/>
    <col min="12548" max="12548" width="10" style="1" customWidth="1"/>
    <col min="12549" max="12549" width="6.25" style="1" customWidth="1"/>
    <col min="12550" max="12550" width="10" style="1" customWidth="1"/>
    <col min="12551" max="12551" width="6.25" style="1" customWidth="1"/>
    <col min="12552" max="12552" width="10" style="1" customWidth="1"/>
    <col min="12553" max="12553" width="6.25" style="1" customWidth="1"/>
    <col min="12554" max="12554" width="1" style="1" customWidth="1"/>
    <col min="12555" max="12555" width="6.25" style="1" customWidth="1"/>
    <col min="12556" max="12793" width="8.875" style="1"/>
    <col min="12794" max="12795" width="5" style="1" customWidth="1"/>
    <col min="12796" max="12796" width="22.625" style="1" customWidth="1"/>
    <col min="12797" max="12801" width="8.5" style="1" customWidth="1"/>
    <col min="12802" max="12802" width="10" style="1" customWidth="1"/>
    <col min="12803" max="12803" width="6.25" style="1" customWidth="1"/>
    <col min="12804" max="12804" width="10" style="1" customWidth="1"/>
    <col min="12805" max="12805" width="6.25" style="1" customWidth="1"/>
    <col min="12806" max="12806" width="10" style="1" customWidth="1"/>
    <col min="12807" max="12807" width="6.25" style="1" customWidth="1"/>
    <col min="12808" max="12808" width="10" style="1" customWidth="1"/>
    <col min="12809" max="12809" width="6.25" style="1" customWidth="1"/>
    <col min="12810" max="12810" width="1" style="1" customWidth="1"/>
    <col min="12811" max="12811" width="6.25" style="1" customWidth="1"/>
    <col min="12812" max="13049" width="8.875" style="1"/>
    <col min="13050" max="13051" width="5" style="1" customWidth="1"/>
    <col min="13052" max="13052" width="22.625" style="1" customWidth="1"/>
    <col min="13053" max="13057" width="8.5" style="1" customWidth="1"/>
    <col min="13058" max="13058" width="10" style="1" customWidth="1"/>
    <col min="13059" max="13059" width="6.25" style="1" customWidth="1"/>
    <col min="13060" max="13060" width="10" style="1" customWidth="1"/>
    <col min="13061" max="13061" width="6.25" style="1" customWidth="1"/>
    <col min="13062" max="13062" width="10" style="1" customWidth="1"/>
    <col min="13063" max="13063" width="6.25" style="1" customWidth="1"/>
    <col min="13064" max="13064" width="10" style="1" customWidth="1"/>
    <col min="13065" max="13065" width="6.25" style="1" customWidth="1"/>
    <col min="13066" max="13066" width="1" style="1" customWidth="1"/>
    <col min="13067" max="13067" width="6.25" style="1" customWidth="1"/>
    <col min="13068" max="13305" width="8.875" style="1"/>
    <col min="13306" max="13307" width="5" style="1" customWidth="1"/>
    <col min="13308" max="13308" width="22.625" style="1" customWidth="1"/>
    <col min="13309" max="13313" width="8.5" style="1" customWidth="1"/>
    <col min="13314" max="13314" width="10" style="1" customWidth="1"/>
    <col min="13315" max="13315" width="6.25" style="1" customWidth="1"/>
    <col min="13316" max="13316" width="10" style="1" customWidth="1"/>
    <col min="13317" max="13317" width="6.25" style="1" customWidth="1"/>
    <col min="13318" max="13318" width="10" style="1" customWidth="1"/>
    <col min="13319" max="13319" width="6.25" style="1" customWidth="1"/>
    <col min="13320" max="13320" width="10" style="1" customWidth="1"/>
    <col min="13321" max="13321" width="6.25" style="1" customWidth="1"/>
    <col min="13322" max="13322" width="1" style="1" customWidth="1"/>
    <col min="13323" max="13323" width="6.25" style="1" customWidth="1"/>
    <col min="13324" max="13561" width="8.875" style="1"/>
    <col min="13562" max="13563" width="5" style="1" customWidth="1"/>
    <col min="13564" max="13564" width="22.625" style="1" customWidth="1"/>
    <col min="13565" max="13569" width="8.5" style="1" customWidth="1"/>
    <col min="13570" max="13570" width="10" style="1" customWidth="1"/>
    <col min="13571" max="13571" width="6.25" style="1" customWidth="1"/>
    <col min="13572" max="13572" width="10" style="1" customWidth="1"/>
    <col min="13573" max="13573" width="6.25" style="1" customWidth="1"/>
    <col min="13574" max="13574" width="10" style="1" customWidth="1"/>
    <col min="13575" max="13575" width="6.25" style="1" customWidth="1"/>
    <col min="13576" max="13576" width="10" style="1" customWidth="1"/>
    <col min="13577" max="13577" width="6.25" style="1" customWidth="1"/>
    <col min="13578" max="13578" width="1" style="1" customWidth="1"/>
    <col min="13579" max="13579" width="6.25" style="1" customWidth="1"/>
    <col min="13580" max="13817" width="8.875" style="1"/>
    <col min="13818" max="13819" width="5" style="1" customWidth="1"/>
    <col min="13820" max="13820" width="22.625" style="1" customWidth="1"/>
    <col min="13821" max="13825" width="8.5" style="1" customWidth="1"/>
    <col min="13826" max="13826" width="10" style="1" customWidth="1"/>
    <col min="13827" max="13827" width="6.25" style="1" customWidth="1"/>
    <col min="13828" max="13828" width="10" style="1" customWidth="1"/>
    <col min="13829" max="13829" width="6.25" style="1" customWidth="1"/>
    <col min="13830" max="13830" width="10" style="1" customWidth="1"/>
    <col min="13831" max="13831" width="6.25" style="1" customWidth="1"/>
    <col min="13832" max="13832" width="10" style="1" customWidth="1"/>
    <col min="13833" max="13833" width="6.25" style="1" customWidth="1"/>
    <col min="13834" max="13834" width="1" style="1" customWidth="1"/>
    <col min="13835" max="13835" width="6.25" style="1" customWidth="1"/>
    <col min="13836" max="14073" width="8.875" style="1"/>
    <col min="14074" max="14075" width="5" style="1" customWidth="1"/>
    <col min="14076" max="14076" width="22.625" style="1" customWidth="1"/>
    <col min="14077" max="14081" width="8.5" style="1" customWidth="1"/>
    <col min="14082" max="14082" width="10" style="1" customWidth="1"/>
    <col min="14083" max="14083" width="6.25" style="1" customWidth="1"/>
    <col min="14084" max="14084" width="10" style="1" customWidth="1"/>
    <col min="14085" max="14085" width="6.25" style="1" customWidth="1"/>
    <col min="14086" max="14086" width="10" style="1" customWidth="1"/>
    <col min="14087" max="14087" width="6.25" style="1" customWidth="1"/>
    <col min="14088" max="14088" width="10" style="1" customWidth="1"/>
    <col min="14089" max="14089" width="6.25" style="1" customWidth="1"/>
    <col min="14090" max="14090" width="1" style="1" customWidth="1"/>
    <col min="14091" max="14091" width="6.25" style="1" customWidth="1"/>
    <col min="14092" max="14329" width="8.875" style="1"/>
    <col min="14330" max="14331" width="5" style="1" customWidth="1"/>
    <col min="14332" max="14332" width="22.625" style="1" customWidth="1"/>
    <col min="14333" max="14337" width="8.5" style="1" customWidth="1"/>
    <col min="14338" max="14338" width="10" style="1" customWidth="1"/>
    <col min="14339" max="14339" width="6.25" style="1" customWidth="1"/>
    <col min="14340" max="14340" width="10" style="1" customWidth="1"/>
    <col min="14341" max="14341" width="6.25" style="1" customWidth="1"/>
    <col min="14342" max="14342" width="10" style="1" customWidth="1"/>
    <col min="14343" max="14343" width="6.25" style="1" customWidth="1"/>
    <col min="14344" max="14344" width="10" style="1" customWidth="1"/>
    <col min="14345" max="14345" width="6.25" style="1" customWidth="1"/>
    <col min="14346" max="14346" width="1" style="1" customWidth="1"/>
    <col min="14347" max="14347" width="6.25" style="1" customWidth="1"/>
    <col min="14348" max="14585" width="8.875" style="1"/>
    <col min="14586" max="14587" width="5" style="1" customWidth="1"/>
    <col min="14588" max="14588" width="22.625" style="1" customWidth="1"/>
    <col min="14589" max="14593" width="8.5" style="1" customWidth="1"/>
    <col min="14594" max="14594" width="10" style="1" customWidth="1"/>
    <col min="14595" max="14595" width="6.25" style="1" customWidth="1"/>
    <col min="14596" max="14596" width="10" style="1" customWidth="1"/>
    <col min="14597" max="14597" width="6.25" style="1" customWidth="1"/>
    <col min="14598" max="14598" width="10" style="1" customWidth="1"/>
    <col min="14599" max="14599" width="6.25" style="1" customWidth="1"/>
    <col min="14600" max="14600" width="10" style="1" customWidth="1"/>
    <col min="14601" max="14601" width="6.25" style="1" customWidth="1"/>
    <col min="14602" max="14602" width="1" style="1" customWidth="1"/>
    <col min="14603" max="14603" width="6.25" style="1" customWidth="1"/>
    <col min="14604" max="14841" width="8.875" style="1"/>
    <col min="14842" max="14843" width="5" style="1" customWidth="1"/>
    <col min="14844" max="14844" width="22.625" style="1" customWidth="1"/>
    <col min="14845" max="14849" width="8.5" style="1" customWidth="1"/>
    <col min="14850" max="14850" width="10" style="1" customWidth="1"/>
    <col min="14851" max="14851" width="6.25" style="1" customWidth="1"/>
    <col min="14852" max="14852" width="10" style="1" customWidth="1"/>
    <col min="14853" max="14853" width="6.25" style="1" customWidth="1"/>
    <col min="14854" max="14854" width="10" style="1" customWidth="1"/>
    <col min="14855" max="14855" width="6.25" style="1" customWidth="1"/>
    <col min="14856" max="14856" width="10" style="1" customWidth="1"/>
    <col min="14857" max="14857" width="6.25" style="1" customWidth="1"/>
    <col min="14858" max="14858" width="1" style="1" customWidth="1"/>
    <col min="14859" max="14859" width="6.25" style="1" customWidth="1"/>
    <col min="14860" max="15097" width="8.875" style="1"/>
    <col min="15098" max="15099" width="5" style="1" customWidth="1"/>
    <col min="15100" max="15100" width="22.625" style="1" customWidth="1"/>
    <col min="15101" max="15105" width="8.5" style="1" customWidth="1"/>
    <col min="15106" max="15106" width="10" style="1" customWidth="1"/>
    <col min="15107" max="15107" width="6.25" style="1" customWidth="1"/>
    <col min="15108" max="15108" width="10" style="1" customWidth="1"/>
    <col min="15109" max="15109" width="6.25" style="1" customWidth="1"/>
    <col min="15110" max="15110" width="10" style="1" customWidth="1"/>
    <col min="15111" max="15111" width="6.25" style="1" customWidth="1"/>
    <col min="15112" max="15112" width="10" style="1" customWidth="1"/>
    <col min="15113" max="15113" width="6.25" style="1" customWidth="1"/>
    <col min="15114" max="15114" width="1" style="1" customWidth="1"/>
    <col min="15115" max="15115" width="6.25" style="1" customWidth="1"/>
    <col min="15116" max="15353" width="8.875" style="1"/>
    <col min="15354" max="15355" width="5" style="1" customWidth="1"/>
    <col min="15356" max="15356" width="22.625" style="1" customWidth="1"/>
    <col min="15357" max="15361" width="8.5" style="1" customWidth="1"/>
    <col min="15362" max="15362" width="10" style="1" customWidth="1"/>
    <col min="15363" max="15363" width="6.25" style="1" customWidth="1"/>
    <col min="15364" max="15364" width="10" style="1" customWidth="1"/>
    <col min="15365" max="15365" width="6.25" style="1" customWidth="1"/>
    <col min="15366" max="15366" width="10" style="1" customWidth="1"/>
    <col min="15367" max="15367" width="6.25" style="1" customWidth="1"/>
    <col min="15368" max="15368" width="10" style="1" customWidth="1"/>
    <col min="15369" max="15369" width="6.25" style="1" customWidth="1"/>
    <col min="15370" max="15370" width="1" style="1" customWidth="1"/>
    <col min="15371" max="15371" width="6.25" style="1" customWidth="1"/>
    <col min="15372" max="15609" width="8.875" style="1"/>
    <col min="15610" max="15611" width="5" style="1" customWidth="1"/>
    <col min="15612" max="15612" width="22.625" style="1" customWidth="1"/>
    <col min="15613" max="15617" width="8.5" style="1" customWidth="1"/>
    <col min="15618" max="15618" width="10" style="1" customWidth="1"/>
    <col min="15619" max="15619" width="6.25" style="1" customWidth="1"/>
    <col min="15620" max="15620" width="10" style="1" customWidth="1"/>
    <col min="15621" max="15621" width="6.25" style="1" customWidth="1"/>
    <col min="15622" max="15622" width="10" style="1" customWidth="1"/>
    <col min="15623" max="15623" width="6.25" style="1" customWidth="1"/>
    <col min="15624" max="15624" width="10" style="1" customWidth="1"/>
    <col min="15625" max="15625" width="6.25" style="1" customWidth="1"/>
    <col min="15626" max="15626" width="1" style="1" customWidth="1"/>
    <col min="15627" max="15627" width="6.25" style="1" customWidth="1"/>
    <col min="15628" max="15865" width="8.875" style="1"/>
    <col min="15866" max="15867" width="5" style="1" customWidth="1"/>
    <col min="15868" max="15868" width="22.625" style="1" customWidth="1"/>
    <col min="15869" max="15873" width="8.5" style="1" customWidth="1"/>
    <col min="15874" max="15874" width="10" style="1" customWidth="1"/>
    <col min="15875" max="15875" width="6.25" style="1" customWidth="1"/>
    <col min="15876" max="15876" width="10" style="1" customWidth="1"/>
    <col min="15877" max="15877" width="6.25" style="1" customWidth="1"/>
    <col min="15878" max="15878" width="10" style="1" customWidth="1"/>
    <col min="15879" max="15879" width="6.25" style="1" customWidth="1"/>
    <col min="15880" max="15880" width="10" style="1" customWidth="1"/>
    <col min="15881" max="15881" width="6.25" style="1" customWidth="1"/>
    <col min="15882" max="15882" width="1" style="1" customWidth="1"/>
    <col min="15883" max="15883" width="6.25" style="1" customWidth="1"/>
    <col min="15884" max="16121" width="8.875" style="1"/>
    <col min="16122" max="16123" width="5" style="1" customWidth="1"/>
    <col min="16124" max="16124" width="22.625" style="1" customWidth="1"/>
    <col min="16125" max="16129" width="8.5" style="1" customWidth="1"/>
    <col min="16130" max="16130" width="10" style="1" customWidth="1"/>
    <col min="16131" max="16131" width="6.25" style="1" customWidth="1"/>
    <col min="16132" max="16132" width="10" style="1" customWidth="1"/>
    <col min="16133" max="16133" width="6.25" style="1" customWidth="1"/>
    <col min="16134" max="16134" width="10" style="1" customWidth="1"/>
    <col min="16135" max="16135" width="6.25" style="1" customWidth="1"/>
    <col min="16136" max="16136" width="10" style="1" customWidth="1"/>
    <col min="16137" max="16137" width="6.25" style="1" customWidth="1"/>
    <col min="16138" max="16138" width="1" style="1" customWidth="1"/>
    <col min="16139" max="16139" width="6.25" style="1" customWidth="1"/>
    <col min="16140" max="16376" width="8.875" style="1"/>
    <col min="16377" max="16377" width="9" style="1" customWidth="1"/>
    <col min="16378" max="16384" width="9" style="1"/>
  </cols>
  <sheetData>
    <row r="1" spans="1:29" ht="15" customHeight="1" x14ac:dyDescent="0.25">
      <c r="A1" s="145" t="s">
        <v>77</v>
      </c>
      <c r="B1" s="146"/>
      <c r="C1" s="147"/>
      <c r="D1" s="31" t="s">
        <v>0</v>
      </c>
      <c r="E1" s="114">
        <v>44635</v>
      </c>
      <c r="F1" s="114"/>
      <c r="G1" s="10"/>
      <c r="H1" s="10"/>
      <c r="I1" s="115" t="s">
        <v>82</v>
      </c>
      <c r="J1" s="116"/>
      <c r="K1" s="116"/>
      <c r="L1" s="116"/>
      <c r="M1" s="116"/>
      <c r="N1" s="116"/>
      <c r="O1" s="116"/>
      <c r="P1" s="117"/>
      <c r="Q1" s="2"/>
      <c r="R1" s="2"/>
    </row>
    <row r="2" spans="1:29" ht="15" customHeight="1" thickBot="1" x14ac:dyDescent="0.3">
      <c r="A2" s="148"/>
      <c r="B2" s="149"/>
      <c r="C2" s="150"/>
      <c r="D2" s="32" t="s">
        <v>1</v>
      </c>
      <c r="E2" s="33" t="s">
        <v>81</v>
      </c>
      <c r="F2" s="11"/>
      <c r="G2" s="12"/>
      <c r="H2" s="12"/>
      <c r="I2" s="118"/>
      <c r="J2" s="119"/>
      <c r="K2" s="119"/>
      <c r="L2" s="119"/>
      <c r="M2" s="119"/>
      <c r="N2" s="119"/>
      <c r="O2" s="119"/>
      <c r="P2" s="120"/>
      <c r="Q2" s="2"/>
      <c r="R2" s="2"/>
    </row>
    <row r="3" spans="1:29" ht="15" customHeight="1" x14ac:dyDescent="0.25">
      <c r="A3" s="136"/>
      <c r="B3" s="137"/>
      <c r="C3" s="138"/>
      <c r="D3" s="121" t="s">
        <v>2</v>
      </c>
      <c r="E3" s="122"/>
      <c r="F3" s="123"/>
      <c r="G3" s="130"/>
      <c r="H3" s="131"/>
      <c r="I3" s="130"/>
      <c r="J3" s="131"/>
      <c r="K3" s="130"/>
      <c r="L3" s="131"/>
      <c r="M3" s="130"/>
      <c r="N3" s="131"/>
      <c r="O3" s="130"/>
      <c r="P3" s="131"/>
    </row>
    <row r="4" spans="1:29" ht="15" customHeight="1" x14ac:dyDescent="0.25">
      <c r="A4" s="139"/>
      <c r="B4" s="140"/>
      <c r="C4" s="141"/>
      <c r="D4" s="124"/>
      <c r="E4" s="125"/>
      <c r="F4" s="126"/>
      <c r="G4" s="132"/>
      <c r="H4" s="133"/>
      <c r="I4" s="132"/>
      <c r="J4" s="133"/>
      <c r="K4" s="132"/>
      <c r="L4" s="133"/>
      <c r="M4" s="132"/>
      <c r="N4" s="133"/>
      <c r="O4" s="132"/>
      <c r="P4" s="133"/>
    </row>
    <row r="5" spans="1:29" ht="15" customHeight="1" thickBot="1" x14ac:dyDescent="0.3">
      <c r="A5" s="142"/>
      <c r="B5" s="143"/>
      <c r="C5" s="144"/>
      <c r="D5" s="127"/>
      <c r="E5" s="128"/>
      <c r="F5" s="129"/>
      <c r="G5" s="134"/>
      <c r="H5" s="135"/>
      <c r="I5" s="134"/>
      <c r="J5" s="135"/>
      <c r="K5" s="134"/>
      <c r="L5" s="135"/>
      <c r="M5" s="134"/>
      <c r="N5" s="135"/>
      <c r="O5" s="134"/>
      <c r="P5" s="135"/>
    </row>
    <row r="6" spans="1:29" ht="18" customHeight="1" thickBot="1" x14ac:dyDescent="0.3">
      <c r="A6" s="28" t="s">
        <v>3</v>
      </c>
      <c r="B6" s="29" t="s">
        <v>4</v>
      </c>
      <c r="C6" s="39" t="s">
        <v>5</v>
      </c>
      <c r="D6" s="29" t="s">
        <v>6</v>
      </c>
      <c r="E6" s="29" t="s">
        <v>7</v>
      </c>
      <c r="F6" s="29" t="s">
        <v>8</v>
      </c>
      <c r="G6" s="26" t="s">
        <v>9</v>
      </c>
      <c r="H6" s="27" t="s">
        <v>10</v>
      </c>
      <c r="I6" s="26" t="s">
        <v>9</v>
      </c>
      <c r="J6" s="27" t="s">
        <v>10</v>
      </c>
      <c r="K6" s="26" t="s">
        <v>9</v>
      </c>
      <c r="L6" s="27" t="s">
        <v>10</v>
      </c>
      <c r="M6" s="26" t="s">
        <v>9</v>
      </c>
      <c r="N6" s="27" t="s">
        <v>10</v>
      </c>
      <c r="O6" s="26" t="s">
        <v>9</v>
      </c>
      <c r="P6" s="27" t="s">
        <v>10</v>
      </c>
    </row>
    <row r="7" spans="1:29" ht="21" customHeight="1" x14ac:dyDescent="0.25">
      <c r="A7" s="162" t="s">
        <v>11</v>
      </c>
      <c r="B7" s="112">
        <v>1</v>
      </c>
      <c r="C7" s="91" t="s">
        <v>12</v>
      </c>
      <c r="D7" s="164">
        <v>15</v>
      </c>
      <c r="E7" s="154" t="s">
        <v>53</v>
      </c>
      <c r="F7" s="87">
        <v>4</v>
      </c>
      <c r="G7" s="83"/>
      <c r="H7" s="85" t="str">
        <f>IF(ISBLANK(G7),"",LOOKUP(S7,$Y$7:$Y$11,$Z$7:$Z$11))</f>
        <v/>
      </c>
      <c r="I7" s="83"/>
      <c r="J7" s="85" t="str">
        <f>IF(ISBLANK(I7),"",LOOKUP(T7,$Y$7:$Y$11,$Z$7:$Z$11))</f>
        <v/>
      </c>
      <c r="K7" s="83"/>
      <c r="L7" s="85" t="str">
        <f>IF(ISBLANK(K7),"",LOOKUP(U7,$Y$7:$Y$11,$Z$7:$Z$11))</f>
        <v/>
      </c>
      <c r="M7" s="83"/>
      <c r="N7" s="85" t="str">
        <f>IF(ISBLANK(M7),"",LOOKUP(V7,$Y$7:$Y$11,$Z$7:$Z$11))</f>
        <v/>
      </c>
      <c r="O7" s="83"/>
      <c r="P7" s="85" t="str">
        <f>IF(ISBLANK(O7),"",LOOKUP(W7,$Y$7:$Y$11,$Z$7:$Z$11))</f>
        <v/>
      </c>
      <c r="S7" s="82">
        <f>ABS(G7-D7)</f>
        <v>15</v>
      </c>
      <c r="T7" s="82">
        <f>ABS(I7-D7)</f>
        <v>15</v>
      </c>
      <c r="U7" s="82">
        <f>ABS(K7-D7)</f>
        <v>15</v>
      </c>
      <c r="V7" s="82">
        <f>ABS(M7-D7)</f>
        <v>15</v>
      </c>
      <c r="W7" s="82">
        <f>ABS(O7-D7)</f>
        <v>15</v>
      </c>
      <c r="Y7" s="48">
        <v>0</v>
      </c>
      <c r="Z7" s="48">
        <v>0</v>
      </c>
      <c r="AA7" s="47"/>
      <c r="AB7" s="47"/>
      <c r="AC7" s="47"/>
    </row>
    <row r="8" spans="1:29" ht="21" customHeight="1" thickBot="1" x14ac:dyDescent="0.3">
      <c r="A8" s="163"/>
      <c r="B8" s="113"/>
      <c r="C8" s="111"/>
      <c r="D8" s="165"/>
      <c r="E8" s="155"/>
      <c r="F8" s="88"/>
      <c r="G8" s="84"/>
      <c r="H8" s="86" t="str">
        <f t="shared" ref="H8:P26" si="0">IF(G8&lt;=200,"0",IF(AND(G8&gt;200,G8&lt;=250),"1",IF(AND(G8&gt;250,G8&lt;=300),"2","4")))</f>
        <v>0</v>
      </c>
      <c r="I8" s="84"/>
      <c r="J8" s="86" t="str">
        <f t="shared" si="0"/>
        <v>0</v>
      </c>
      <c r="K8" s="84"/>
      <c r="L8" s="86" t="str">
        <f t="shared" si="0"/>
        <v>0</v>
      </c>
      <c r="M8" s="84"/>
      <c r="N8" s="86" t="str">
        <f t="shared" si="0"/>
        <v>0</v>
      </c>
      <c r="O8" s="84"/>
      <c r="P8" s="86" t="str">
        <f t="shared" si="0"/>
        <v>0</v>
      </c>
      <c r="S8" s="82"/>
      <c r="T8" s="82"/>
      <c r="U8" s="82"/>
      <c r="V8" s="82"/>
      <c r="W8" s="82"/>
      <c r="Y8" s="48">
        <v>0.01</v>
      </c>
      <c r="Z8" s="48">
        <v>1</v>
      </c>
      <c r="AA8" s="47"/>
      <c r="AB8" s="47"/>
      <c r="AC8" s="47"/>
    </row>
    <row r="9" spans="1:29" ht="21" customHeight="1" x14ac:dyDescent="0.25">
      <c r="A9" s="163"/>
      <c r="B9" s="153">
        <v>2</v>
      </c>
      <c r="C9" s="111"/>
      <c r="D9" s="91">
        <v>10</v>
      </c>
      <c r="E9" s="155"/>
      <c r="F9" s="87">
        <v>4</v>
      </c>
      <c r="G9" s="83"/>
      <c r="H9" s="85" t="str">
        <f t="shared" ref="H9:J9" si="1">IF(ISBLANK(G9),"",LOOKUP(S9,$Y$7:$Y$11,$Z$7:$Z$11))</f>
        <v/>
      </c>
      <c r="I9" s="83"/>
      <c r="J9" s="85" t="str">
        <f t="shared" si="1"/>
        <v/>
      </c>
      <c r="K9" s="83"/>
      <c r="L9" s="85" t="str">
        <f t="shared" ref="L9" si="2">IF(ISBLANK(K9),"",LOOKUP(U9,$Y$7:$Y$11,$Z$7:$Z$11))</f>
        <v/>
      </c>
      <c r="M9" s="83"/>
      <c r="N9" s="85" t="str">
        <f t="shared" ref="N9" si="3">IF(ISBLANK(M9),"",LOOKUP(V9,$Y$7:$Y$11,$Z$7:$Z$11))</f>
        <v/>
      </c>
      <c r="O9" s="83"/>
      <c r="P9" s="85" t="str">
        <f t="shared" ref="P9" si="4">IF(ISBLANK(O9),"",LOOKUP(W9,$Y$7:$Y$11,$Z$7:$Z$11))</f>
        <v/>
      </c>
      <c r="S9" s="82">
        <f t="shared" ref="S9" si="5">ABS(G9-D9)</f>
        <v>10</v>
      </c>
      <c r="T9" s="82">
        <f>ABS(I9-D9)</f>
        <v>10</v>
      </c>
      <c r="U9" s="82">
        <f>ABS(K9-D9)</f>
        <v>10</v>
      </c>
      <c r="V9" s="82">
        <f>ABS(M9-D9)</f>
        <v>10</v>
      </c>
      <c r="W9" s="82">
        <f>ABS(O9-D9)</f>
        <v>10</v>
      </c>
      <c r="Y9" s="48">
        <v>0.02</v>
      </c>
      <c r="Z9" s="48">
        <v>2</v>
      </c>
      <c r="AA9" s="47"/>
      <c r="AB9" s="47"/>
      <c r="AC9" s="47"/>
    </row>
    <row r="10" spans="1:29" ht="21" customHeight="1" thickBot="1" x14ac:dyDescent="0.3">
      <c r="A10" s="163"/>
      <c r="B10" s="108"/>
      <c r="C10" s="111"/>
      <c r="D10" s="111"/>
      <c r="E10" s="155"/>
      <c r="F10" s="88"/>
      <c r="G10" s="84"/>
      <c r="H10" s="86" t="str">
        <f t="shared" si="0"/>
        <v>0</v>
      </c>
      <c r="I10" s="84"/>
      <c r="J10" s="86" t="str">
        <f t="shared" si="0"/>
        <v>0</v>
      </c>
      <c r="K10" s="84"/>
      <c r="L10" s="86" t="str">
        <f t="shared" si="0"/>
        <v>0</v>
      </c>
      <c r="M10" s="84"/>
      <c r="N10" s="86" t="str">
        <f t="shared" si="0"/>
        <v>0</v>
      </c>
      <c r="O10" s="84"/>
      <c r="P10" s="86" t="str">
        <f t="shared" si="0"/>
        <v>0</v>
      </c>
      <c r="S10" s="82"/>
      <c r="T10" s="82"/>
      <c r="U10" s="82"/>
      <c r="V10" s="82"/>
      <c r="W10" s="82"/>
      <c r="Y10" s="48">
        <v>0.03</v>
      </c>
      <c r="Z10" s="48">
        <v>3</v>
      </c>
      <c r="AA10" s="47"/>
      <c r="AB10" s="47"/>
      <c r="AC10" s="47"/>
    </row>
    <row r="11" spans="1:29" ht="21" customHeight="1" x14ac:dyDescent="0.25">
      <c r="A11" s="163"/>
      <c r="B11" s="107">
        <v>3</v>
      </c>
      <c r="C11" s="91" t="s">
        <v>13</v>
      </c>
      <c r="D11" s="91">
        <v>30.15</v>
      </c>
      <c r="E11" s="155"/>
      <c r="F11" s="87">
        <v>4</v>
      </c>
      <c r="G11" s="83"/>
      <c r="H11" s="85" t="str">
        <f t="shared" ref="H11:J11" si="6">IF(ISBLANK(G11),"",LOOKUP(S11,$Y$7:$Y$11,$Z$7:$Z$11))</f>
        <v/>
      </c>
      <c r="I11" s="83"/>
      <c r="J11" s="85" t="str">
        <f t="shared" si="6"/>
        <v/>
      </c>
      <c r="K11" s="83"/>
      <c r="L11" s="85" t="str">
        <f t="shared" ref="L11" si="7">IF(ISBLANK(K11),"",LOOKUP(U11,$Y$7:$Y$11,$Z$7:$Z$11))</f>
        <v/>
      </c>
      <c r="M11" s="83"/>
      <c r="N11" s="85" t="str">
        <f t="shared" ref="N11" si="8">IF(ISBLANK(M11),"",LOOKUP(V11,$Y$7:$Y$11,$Z$7:$Z$11))</f>
        <v/>
      </c>
      <c r="O11" s="83"/>
      <c r="P11" s="85" t="str">
        <f t="shared" ref="P11" si="9">IF(ISBLANK(O11),"",LOOKUP(W11,$Y$7:$Y$11,$Z$7:$Z$11))</f>
        <v/>
      </c>
      <c r="S11" s="82">
        <f t="shared" ref="S11" si="10">ABS(G11-D11)</f>
        <v>30.15</v>
      </c>
      <c r="T11" s="82">
        <f t="shared" ref="T11" si="11">ABS(I11-D11)</f>
        <v>30.15</v>
      </c>
      <c r="U11" s="82">
        <f t="shared" ref="U11" si="12">ABS(K11-D11)</f>
        <v>30.15</v>
      </c>
      <c r="V11" s="82">
        <f t="shared" ref="V11" si="13">ABS(M11-D11)</f>
        <v>30.15</v>
      </c>
      <c r="W11" s="82">
        <f t="shared" ref="W11" si="14">ABS(O11-D11)</f>
        <v>30.15</v>
      </c>
      <c r="Y11" s="48">
        <v>0.04</v>
      </c>
      <c r="Z11" s="48">
        <v>4</v>
      </c>
      <c r="AA11" s="47"/>
      <c r="AB11" s="47"/>
      <c r="AC11" s="47"/>
    </row>
    <row r="12" spans="1:29" ht="21" customHeight="1" thickBot="1" x14ac:dyDescent="0.3">
      <c r="A12" s="163"/>
      <c r="B12" s="108"/>
      <c r="C12" s="111"/>
      <c r="D12" s="92"/>
      <c r="E12" s="155"/>
      <c r="F12" s="88"/>
      <c r="G12" s="84"/>
      <c r="H12" s="86" t="str">
        <f t="shared" si="0"/>
        <v>0</v>
      </c>
      <c r="I12" s="84"/>
      <c r="J12" s="86" t="str">
        <f t="shared" si="0"/>
        <v>0</v>
      </c>
      <c r="K12" s="84"/>
      <c r="L12" s="86" t="str">
        <f t="shared" si="0"/>
        <v>0</v>
      </c>
      <c r="M12" s="84"/>
      <c r="N12" s="86" t="str">
        <f t="shared" si="0"/>
        <v>0</v>
      </c>
      <c r="O12" s="84"/>
      <c r="P12" s="86" t="str">
        <f t="shared" si="0"/>
        <v>0</v>
      </c>
      <c r="S12" s="82"/>
      <c r="T12" s="82"/>
      <c r="U12" s="82"/>
      <c r="V12" s="82"/>
      <c r="W12" s="82"/>
      <c r="Y12" s="47"/>
      <c r="Z12" s="47"/>
      <c r="AA12" s="47"/>
      <c r="AB12" s="47"/>
      <c r="AC12" s="47"/>
    </row>
    <row r="13" spans="1:29" ht="21" customHeight="1" x14ac:dyDescent="0.25">
      <c r="A13" s="163"/>
      <c r="B13" s="107">
        <v>4</v>
      </c>
      <c r="C13" s="111"/>
      <c r="D13" s="91">
        <v>30.15</v>
      </c>
      <c r="E13" s="155"/>
      <c r="F13" s="87">
        <v>4</v>
      </c>
      <c r="G13" s="83"/>
      <c r="H13" s="85" t="str">
        <f t="shared" ref="H13:J13" si="15">IF(ISBLANK(G13),"",LOOKUP(S13,$Y$7:$Y$11,$Z$7:$Z$11))</f>
        <v/>
      </c>
      <c r="I13" s="83"/>
      <c r="J13" s="85" t="str">
        <f t="shared" si="15"/>
        <v/>
      </c>
      <c r="K13" s="83"/>
      <c r="L13" s="85" t="str">
        <f t="shared" ref="L13" si="16">IF(ISBLANK(K13),"",LOOKUP(U13,$Y$7:$Y$11,$Z$7:$Z$11))</f>
        <v/>
      </c>
      <c r="M13" s="83"/>
      <c r="N13" s="85" t="str">
        <f t="shared" ref="N13" si="17">IF(ISBLANK(M13),"",LOOKUP(V13,$Y$7:$Y$11,$Z$7:$Z$11))</f>
        <v/>
      </c>
      <c r="O13" s="83"/>
      <c r="P13" s="85" t="str">
        <f t="shared" ref="P13" si="18">IF(ISBLANK(O13),"",LOOKUP(W13,$Y$7:$Y$11,$Z$7:$Z$11))</f>
        <v/>
      </c>
      <c r="S13" s="82">
        <f t="shared" ref="S13" si="19">ABS(G13-D13)</f>
        <v>30.15</v>
      </c>
      <c r="T13" s="82">
        <f t="shared" ref="T13" si="20">ABS(I13-D13)</f>
        <v>30.15</v>
      </c>
      <c r="U13" s="82">
        <f t="shared" ref="U13" si="21">ABS(K13-D13)</f>
        <v>30.15</v>
      </c>
      <c r="V13" s="82">
        <f t="shared" ref="V13" si="22">ABS(M13-D13)</f>
        <v>30.15</v>
      </c>
      <c r="W13" s="82">
        <f t="shared" ref="W13" si="23">ABS(O13-D13)</f>
        <v>30.15</v>
      </c>
      <c r="Y13" s="47"/>
      <c r="Z13" s="47"/>
      <c r="AA13" s="47"/>
      <c r="AB13" s="47"/>
      <c r="AC13" s="47"/>
    </row>
    <row r="14" spans="1:29" ht="21" customHeight="1" thickBot="1" x14ac:dyDescent="0.3">
      <c r="A14" s="163"/>
      <c r="B14" s="108"/>
      <c r="C14" s="111"/>
      <c r="D14" s="92"/>
      <c r="E14" s="155"/>
      <c r="F14" s="88"/>
      <c r="G14" s="84"/>
      <c r="H14" s="86" t="str">
        <f t="shared" si="0"/>
        <v>0</v>
      </c>
      <c r="I14" s="84"/>
      <c r="J14" s="86" t="str">
        <f t="shared" si="0"/>
        <v>0</v>
      </c>
      <c r="K14" s="84"/>
      <c r="L14" s="86" t="str">
        <f t="shared" si="0"/>
        <v>0</v>
      </c>
      <c r="M14" s="84"/>
      <c r="N14" s="86" t="str">
        <f t="shared" si="0"/>
        <v>0</v>
      </c>
      <c r="O14" s="84"/>
      <c r="P14" s="86" t="str">
        <f t="shared" si="0"/>
        <v>0</v>
      </c>
      <c r="S14" s="82"/>
      <c r="T14" s="82"/>
      <c r="U14" s="82"/>
      <c r="V14" s="82"/>
      <c r="W14" s="82"/>
      <c r="Y14" s="47"/>
      <c r="Z14" s="47"/>
      <c r="AA14" s="47"/>
      <c r="AB14" s="47"/>
      <c r="AC14" s="47"/>
    </row>
    <row r="15" spans="1:29" ht="21" customHeight="1" x14ac:dyDescent="0.25">
      <c r="A15" s="163"/>
      <c r="B15" s="107">
        <v>5</v>
      </c>
      <c r="C15" s="111"/>
      <c r="D15" s="91">
        <v>24.12</v>
      </c>
      <c r="E15" s="155"/>
      <c r="F15" s="87">
        <v>4</v>
      </c>
      <c r="G15" s="83"/>
      <c r="H15" s="85" t="str">
        <f t="shared" ref="H15" si="24">IF(ISBLANK(G15),"",LOOKUP(S15,$Y$7:$Y$11,$Z$7:$Z$11))</f>
        <v/>
      </c>
      <c r="I15" s="83"/>
      <c r="J15" s="85" t="str">
        <f t="shared" ref="J15" si="25">IF(ISBLANK(I15),"",LOOKUP(U15,$Y$7:$Y$11,$Z$7:$Z$11))</f>
        <v/>
      </c>
      <c r="K15" s="83"/>
      <c r="L15" s="85" t="str">
        <f t="shared" ref="L15" si="26">IF(ISBLANK(K15),"",LOOKUP(U15,$Y$7:$Y$11,$Z$7:$Z$11))</f>
        <v/>
      </c>
      <c r="M15" s="83"/>
      <c r="N15" s="85" t="str">
        <f t="shared" ref="N15" si="27">IF(ISBLANK(M15),"",LOOKUP(V15,$Y$7:$Y$11,$Z$7:$Z$11))</f>
        <v/>
      </c>
      <c r="O15" s="83"/>
      <c r="P15" s="85" t="str">
        <f t="shared" ref="P15" si="28">IF(ISBLANK(O15),"",LOOKUP(W15,$Y$7:$Y$11,$Z$7:$Z$11))</f>
        <v/>
      </c>
      <c r="S15" s="82">
        <f t="shared" ref="S15" si="29">ABS(G15-D15)</f>
        <v>24.12</v>
      </c>
      <c r="T15" s="82">
        <f t="shared" ref="T15" si="30">ABS(I15-D15)</f>
        <v>24.12</v>
      </c>
      <c r="U15" s="82">
        <f t="shared" ref="U15" si="31">ABS(K15-D15)</f>
        <v>24.12</v>
      </c>
      <c r="V15" s="82">
        <f t="shared" ref="V15" si="32">ABS(M15-D15)</f>
        <v>24.12</v>
      </c>
      <c r="W15" s="82">
        <f t="shared" ref="W15" si="33">ABS(O15-D15)</f>
        <v>24.12</v>
      </c>
      <c r="Y15" s="47"/>
      <c r="Z15" s="47"/>
      <c r="AA15" s="47"/>
      <c r="AB15" s="47"/>
      <c r="AC15" s="47"/>
    </row>
    <row r="16" spans="1:29" ht="21" customHeight="1" thickBot="1" x14ac:dyDescent="0.3">
      <c r="A16" s="163"/>
      <c r="B16" s="108"/>
      <c r="C16" s="111"/>
      <c r="D16" s="92"/>
      <c r="E16" s="155"/>
      <c r="F16" s="88"/>
      <c r="G16" s="84"/>
      <c r="H16" s="86" t="str">
        <f t="shared" ref="H16" si="34">IF(G16&lt;=200,"0",IF(AND(G16&gt;200,G16&lt;=250),"1",IF(AND(G16&gt;250,G16&lt;=300),"2","4")))</f>
        <v>0</v>
      </c>
      <c r="I16" s="84"/>
      <c r="J16" s="86" t="str">
        <f t="shared" ref="J16" si="35">IF(I16&lt;=200,"0",IF(AND(I16&gt;200,I16&lt;=250),"1",IF(AND(I16&gt;250,I16&lt;=300),"2","4")))</f>
        <v>0</v>
      </c>
      <c r="K16" s="84"/>
      <c r="L16" s="86" t="str">
        <f t="shared" ref="L16" si="36">IF(K16&lt;=200,"0",IF(AND(K16&gt;200,K16&lt;=250),"1",IF(AND(K16&gt;250,K16&lt;=300),"2","4")))</f>
        <v>0</v>
      </c>
      <c r="M16" s="84"/>
      <c r="N16" s="86" t="str">
        <f t="shared" ref="N16" si="37">IF(M16&lt;=200,"0",IF(AND(M16&gt;200,M16&lt;=250),"1",IF(AND(M16&gt;250,M16&lt;=300),"2","4")))</f>
        <v>0</v>
      </c>
      <c r="O16" s="84"/>
      <c r="P16" s="86" t="str">
        <f t="shared" ref="P16" si="38">IF(O16&lt;=200,"0",IF(AND(O16&gt;200,O16&lt;=250),"1",IF(AND(O16&gt;250,O16&lt;=300),"2","4")))</f>
        <v>0</v>
      </c>
      <c r="S16" s="82"/>
      <c r="T16" s="82"/>
      <c r="U16" s="82"/>
      <c r="V16" s="82"/>
      <c r="W16" s="82"/>
      <c r="Y16" s="47"/>
      <c r="Z16" s="47"/>
      <c r="AA16" s="47"/>
      <c r="AB16" s="47"/>
      <c r="AC16" s="47"/>
    </row>
    <row r="17" spans="1:29" ht="21" customHeight="1" x14ac:dyDescent="0.25">
      <c r="A17" s="163"/>
      <c r="B17" s="107">
        <v>6</v>
      </c>
      <c r="C17" s="111"/>
      <c r="D17" s="91">
        <v>6.03</v>
      </c>
      <c r="E17" s="155"/>
      <c r="F17" s="87">
        <v>4</v>
      </c>
      <c r="G17" s="83"/>
      <c r="H17" s="85" t="str">
        <f t="shared" ref="H17:J17" si="39">IF(ISBLANK(G17),"",LOOKUP(S17,$Y$7:$Y$11,$Z$7:$Z$11))</f>
        <v/>
      </c>
      <c r="I17" s="83"/>
      <c r="J17" s="85" t="str">
        <f t="shared" si="39"/>
        <v/>
      </c>
      <c r="K17" s="83"/>
      <c r="L17" s="85" t="str">
        <f t="shared" ref="L17" si="40">IF(ISBLANK(K17),"",LOOKUP(U17,$Y$7:$Y$11,$Z$7:$Z$11))</f>
        <v/>
      </c>
      <c r="M17" s="83"/>
      <c r="N17" s="85" t="str">
        <f t="shared" ref="N17" si="41">IF(ISBLANK(M17),"",LOOKUP(V17,$Y$7:$Y$11,$Z$7:$Z$11))</f>
        <v/>
      </c>
      <c r="O17" s="83"/>
      <c r="P17" s="85" t="str">
        <f t="shared" ref="P17" si="42">IF(ISBLANK(O17),"",LOOKUP(W17,$Y$7:$Y$11,$Z$7:$Z$11))</f>
        <v/>
      </c>
      <c r="S17" s="82">
        <f t="shared" ref="S17" si="43">ABS(G17-D17)</f>
        <v>6.03</v>
      </c>
      <c r="T17" s="82">
        <f t="shared" ref="T17" si="44">ABS(I17-D17)</f>
        <v>6.03</v>
      </c>
      <c r="U17" s="82">
        <f t="shared" ref="U17" si="45">ABS(K17-D17)</f>
        <v>6.03</v>
      </c>
      <c r="V17" s="82">
        <f t="shared" ref="V17" si="46">ABS(M17-D17)</f>
        <v>6.03</v>
      </c>
      <c r="W17" s="82">
        <f t="shared" ref="W17" si="47">ABS(O17-D17)</f>
        <v>6.03</v>
      </c>
      <c r="Y17" s="47"/>
      <c r="Z17" s="47"/>
      <c r="AA17" s="47"/>
      <c r="AB17" s="47"/>
      <c r="AC17" s="47"/>
    </row>
    <row r="18" spans="1:29" ht="21" customHeight="1" thickBot="1" x14ac:dyDescent="0.3">
      <c r="A18" s="163"/>
      <c r="B18" s="108"/>
      <c r="C18" s="111"/>
      <c r="D18" s="92"/>
      <c r="E18" s="155"/>
      <c r="F18" s="88"/>
      <c r="G18" s="84"/>
      <c r="H18" s="86" t="str">
        <f t="shared" si="0"/>
        <v>0</v>
      </c>
      <c r="I18" s="84"/>
      <c r="J18" s="86" t="str">
        <f t="shared" si="0"/>
        <v>0</v>
      </c>
      <c r="K18" s="84"/>
      <c r="L18" s="86" t="str">
        <f t="shared" si="0"/>
        <v>0</v>
      </c>
      <c r="M18" s="84"/>
      <c r="N18" s="86" t="str">
        <f t="shared" si="0"/>
        <v>0</v>
      </c>
      <c r="O18" s="84"/>
      <c r="P18" s="86" t="str">
        <f t="shared" si="0"/>
        <v>0</v>
      </c>
      <c r="S18" s="82"/>
      <c r="T18" s="82"/>
      <c r="U18" s="82"/>
      <c r="V18" s="82"/>
      <c r="W18" s="82"/>
      <c r="Y18" s="47"/>
      <c r="Z18" s="47"/>
      <c r="AA18" s="47"/>
      <c r="AB18" s="47"/>
      <c r="AC18" s="47"/>
    </row>
    <row r="19" spans="1:29" ht="21" customHeight="1" x14ac:dyDescent="0.25">
      <c r="A19" s="163"/>
      <c r="B19" s="107">
        <v>7</v>
      </c>
      <c r="C19" s="111"/>
      <c r="D19" s="91">
        <v>10.050000000000001</v>
      </c>
      <c r="E19" s="155"/>
      <c r="F19" s="87">
        <v>4</v>
      </c>
      <c r="G19" s="83"/>
      <c r="H19" s="85" t="str">
        <f t="shared" ref="H19:J19" si="48">IF(ISBLANK(G19),"",LOOKUP(S19,$Y$7:$Y$11,$Z$7:$Z$11))</f>
        <v/>
      </c>
      <c r="I19" s="83"/>
      <c r="J19" s="85" t="str">
        <f t="shared" si="48"/>
        <v/>
      </c>
      <c r="K19" s="83"/>
      <c r="L19" s="85" t="str">
        <f t="shared" ref="L19" si="49">IF(ISBLANK(K19),"",LOOKUP(U19,$Y$7:$Y$11,$Z$7:$Z$11))</f>
        <v/>
      </c>
      <c r="M19" s="83"/>
      <c r="N19" s="85" t="str">
        <f t="shared" ref="N19" si="50">IF(ISBLANK(M19),"",LOOKUP(V19,$Y$7:$Y$11,$Z$7:$Z$11))</f>
        <v/>
      </c>
      <c r="O19" s="83"/>
      <c r="P19" s="85" t="str">
        <f t="shared" ref="P19" si="51">IF(ISBLANK(O19),"",LOOKUP(W19,$Y$7:$Y$11,$Z$7:$Z$11))</f>
        <v/>
      </c>
      <c r="S19" s="82">
        <f t="shared" ref="S19" si="52">ABS(G19-D19)</f>
        <v>10.050000000000001</v>
      </c>
      <c r="T19" s="82">
        <f t="shared" ref="T19" si="53">ABS(I19-D19)</f>
        <v>10.050000000000001</v>
      </c>
      <c r="U19" s="82">
        <f t="shared" ref="U19" si="54">ABS(K19-D19)</f>
        <v>10.050000000000001</v>
      </c>
      <c r="V19" s="82">
        <f t="shared" ref="V19" si="55">ABS(M19-D19)</f>
        <v>10.050000000000001</v>
      </c>
      <c r="W19" s="82">
        <f t="shared" ref="W19" si="56">ABS(O19-D19)</f>
        <v>10.050000000000001</v>
      </c>
      <c r="Y19" s="47"/>
      <c r="Z19" s="47"/>
      <c r="AA19" s="47"/>
      <c r="AB19" s="47"/>
      <c r="AC19" s="47"/>
    </row>
    <row r="20" spans="1:29" ht="21" customHeight="1" thickBot="1" x14ac:dyDescent="0.3">
      <c r="A20" s="163"/>
      <c r="B20" s="108"/>
      <c r="C20" s="111"/>
      <c r="D20" s="92"/>
      <c r="E20" s="155"/>
      <c r="F20" s="88"/>
      <c r="G20" s="84"/>
      <c r="H20" s="86" t="str">
        <f t="shared" si="0"/>
        <v>0</v>
      </c>
      <c r="I20" s="84"/>
      <c r="J20" s="86" t="str">
        <f t="shared" si="0"/>
        <v>0</v>
      </c>
      <c r="K20" s="84"/>
      <c r="L20" s="86" t="str">
        <f t="shared" si="0"/>
        <v>0</v>
      </c>
      <c r="M20" s="84"/>
      <c r="N20" s="86" t="str">
        <f t="shared" si="0"/>
        <v>0</v>
      </c>
      <c r="O20" s="84"/>
      <c r="P20" s="86" t="str">
        <f t="shared" si="0"/>
        <v>0</v>
      </c>
      <c r="S20" s="82"/>
      <c r="T20" s="82"/>
      <c r="U20" s="82"/>
      <c r="V20" s="82"/>
      <c r="W20" s="82"/>
      <c r="Y20" s="47"/>
      <c r="Z20" s="47"/>
      <c r="AA20" s="47"/>
      <c r="AB20" s="47"/>
      <c r="AC20" s="47"/>
    </row>
    <row r="21" spans="1:29" ht="21" customHeight="1" x14ac:dyDescent="0.25">
      <c r="A21" s="163"/>
      <c r="B21" s="107">
        <v>8</v>
      </c>
      <c r="C21" s="111"/>
      <c r="D21" s="91">
        <v>10.050000000000001</v>
      </c>
      <c r="E21" s="155"/>
      <c r="F21" s="87">
        <v>4</v>
      </c>
      <c r="G21" s="83"/>
      <c r="H21" s="85" t="str">
        <f t="shared" ref="H21:J21" si="57">IF(ISBLANK(G21),"",LOOKUP(S21,$Y$7:$Y$11,$Z$7:$Z$11))</f>
        <v/>
      </c>
      <c r="I21" s="83"/>
      <c r="J21" s="85" t="str">
        <f t="shared" si="57"/>
        <v/>
      </c>
      <c r="K21" s="83"/>
      <c r="L21" s="85" t="str">
        <f t="shared" ref="L21" si="58">IF(ISBLANK(K21),"",LOOKUP(U21,$Y$7:$Y$11,$Z$7:$Z$11))</f>
        <v/>
      </c>
      <c r="M21" s="83"/>
      <c r="N21" s="85" t="str">
        <f t="shared" ref="N21" si="59">IF(ISBLANK(M21),"",LOOKUP(V21,$Y$7:$Y$11,$Z$7:$Z$11))</f>
        <v/>
      </c>
      <c r="O21" s="83"/>
      <c r="P21" s="85" t="str">
        <f t="shared" ref="P21" si="60">IF(ISBLANK(O21),"",LOOKUP(W21,$Y$7:$Y$11,$Z$7:$Z$11))</f>
        <v/>
      </c>
      <c r="S21" s="82">
        <f t="shared" ref="S21" si="61">ABS(G21-D21)</f>
        <v>10.050000000000001</v>
      </c>
      <c r="T21" s="82">
        <f t="shared" ref="T21" si="62">ABS(I21-D21)</f>
        <v>10.050000000000001</v>
      </c>
      <c r="U21" s="82">
        <f t="shared" ref="U21" si="63">ABS(K21-D21)</f>
        <v>10.050000000000001</v>
      </c>
      <c r="V21" s="82">
        <f t="shared" ref="V21" si="64">ABS(M21-D21)</f>
        <v>10.050000000000001</v>
      </c>
      <c r="W21" s="82">
        <f t="shared" ref="W21" si="65">ABS(O21-D21)</f>
        <v>10.050000000000001</v>
      </c>
      <c r="Y21" s="47"/>
      <c r="Z21" s="47"/>
      <c r="AA21" s="47"/>
      <c r="AB21" s="47"/>
      <c r="AC21" s="47"/>
    </row>
    <row r="22" spans="1:29" ht="21" customHeight="1" thickBot="1" x14ac:dyDescent="0.3">
      <c r="A22" s="163"/>
      <c r="B22" s="108"/>
      <c r="C22" s="111"/>
      <c r="D22" s="92"/>
      <c r="E22" s="155"/>
      <c r="F22" s="88"/>
      <c r="G22" s="84"/>
      <c r="H22" s="86" t="str">
        <f t="shared" si="0"/>
        <v>0</v>
      </c>
      <c r="I22" s="84"/>
      <c r="J22" s="86" t="str">
        <f t="shared" si="0"/>
        <v>0</v>
      </c>
      <c r="K22" s="84"/>
      <c r="L22" s="86" t="str">
        <f t="shared" si="0"/>
        <v>0</v>
      </c>
      <c r="M22" s="84"/>
      <c r="N22" s="86" t="str">
        <f t="shared" si="0"/>
        <v>0</v>
      </c>
      <c r="O22" s="84"/>
      <c r="P22" s="86" t="str">
        <f t="shared" si="0"/>
        <v>0</v>
      </c>
      <c r="S22" s="82"/>
      <c r="T22" s="82"/>
      <c r="U22" s="82"/>
      <c r="V22" s="82"/>
      <c r="W22" s="82"/>
      <c r="Y22" s="47"/>
      <c r="Z22" s="47"/>
      <c r="AA22" s="47"/>
      <c r="AB22" s="47"/>
      <c r="AC22" s="47"/>
    </row>
    <row r="23" spans="1:29" ht="21" customHeight="1" x14ac:dyDescent="0.25">
      <c r="A23" s="163"/>
      <c r="B23" s="107">
        <v>9</v>
      </c>
      <c r="C23" s="111"/>
      <c r="D23" s="91">
        <v>6.03</v>
      </c>
      <c r="E23" s="155"/>
      <c r="F23" s="87">
        <v>4</v>
      </c>
      <c r="G23" s="83"/>
      <c r="H23" s="85" t="str">
        <f t="shared" ref="H23:J23" si="66">IF(ISBLANK(G23),"",LOOKUP(S23,$Y$7:$Y$11,$Z$7:$Z$11))</f>
        <v/>
      </c>
      <c r="I23" s="83"/>
      <c r="J23" s="85" t="str">
        <f t="shared" si="66"/>
        <v/>
      </c>
      <c r="K23" s="83"/>
      <c r="L23" s="85" t="str">
        <f t="shared" ref="L23" si="67">IF(ISBLANK(K23),"",LOOKUP(U23,$Y$7:$Y$11,$Z$7:$Z$11))</f>
        <v/>
      </c>
      <c r="M23" s="83"/>
      <c r="N23" s="85" t="str">
        <f t="shared" ref="N23" si="68">IF(ISBLANK(M23),"",LOOKUP(V23,$Y$7:$Y$11,$Z$7:$Z$11))</f>
        <v/>
      </c>
      <c r="O23" s="83"/>
      <c r="P23" s="85" t="str">
        <f t="shared" ref="P23" si="69">IF(ISBLANK(O23),"",LOOKUP(W23,$Y$7:$Y$11,$Z$7:$Z$11))</f>
        <v/>
      </c>
      <c r="S23" s="82">
        <f t="shared" ref="S23" si="70">ABS(G23-D23)</f>
        <v>6.03</v>
      </c>
      <c r="T23" s="82">
        <f t="shared" ref="T23" si="71">ABS(I23-D23)</f>
        <v>6.03</v>
      </c>
      <c r="U23" s="82">
        <f t="shared" ref="U23" si="72">ABS(K23-D23)</f>
        <v>6.03</v>
      </c>
      <c r="V23" s="82">
        <f t="shared" ref="V23" si="73">ABS(M23-D23)</f>
        <v>6.03</v>
      </c>
      <c r="W23" s="82">
        <f t="shared" ref="W23" si="74">ABS(O23-D23)</f>
        <v>6.03</v>
      </c>
      <c r="Y23" s="47"/>
      <c r="Z23" s="47"/>
      <c r="AA23" s="47"/>
      <c r="AB23" s="47"/>
      <c r="AC23" s="47"/>
    </row>
    <row r="24" spans="1:29" ht="21" customHeight="1" thickBot="1" x14ac:dyDescent="0.3">
      <c r="A24" s="163"/>
      <c r="B24" s="108"/>
      <c r="C24" s="92"/>
      <c r="D24" s="92"/>
      <c r="E24" s="155"/>
      <c r="F24" s="88"/>
      <c r="G24" s="84"/>
      <c r="H24" s="86" t="str">
        <f t="shared" si="0"/>
        <v>0</v>
      </c>
      <c r="I24" s="84"/>
      <c r="J24" s="86" t="str">
        <f t="shared" si="0"/>
        <v>0</v>
      </c>
      <c r="K24" s="84"/>
      <c r="L24" s="86" t="str">
        <f t="shared" si="0"/>
        <v>0</v>
      </c>
      <c r="M24" s="84"/>
      <c r="N24" s="86" t="str">
        <f t="shared" si="0"/>
        <v>0</v>
      </c>
      <c r="O24" s="84"/>
      <c r="P24" s="86" t="str">
        <f t="shared" si="0"/>
        <v>0</v>
      </c>
      <c r="S24" s="82"/>
      <c r="T24" s="82"/>
      <c r="U24" s="82"/>
      <c r="V24" s="82"/>
      <c r="W24" s="82"/>
      <c r="Y24" s="47"/>
      <c r="Z24" s="47"/>
      <c r="AA24" s="47"/>
      <c r="AB24" s="47"/>
      <c r="AC24" s="47"/>
    </row>
    <row r="25" spans="1:29" ht="21" customHeight="1" x14ac:dyDescent="0.25">
      <c r="A25" s="163"/>
      <c r="B25" s="157">
        <v>10</v>
      </c>
      <c r="C25" s="111" t="s">
        <v>14</v>
      </c>
      <c r="D25" s="91">
        <v>24.135999999999999</v>
      </c>
      <c r="E25" s="155"/>
      <c r="F25" s="87">
        <v>4</v>
      </c>
      <c r="G25" s="83"/>
      <c r="H25" s="85" t="str">
        <f t="shared" ref="H25:J25" si="75">IF(ISBLANK(G25),"",LOOKUP(S25,$Y$7:$Y$11,$Z$7:$Z$11))</f>
        <v/>
      </c>
      <c r="I25" s="83"/>
      <c r="J25" s="85" t="str">
        <f t="shared" si="75"/>
        <v/>
      </c>
      <c r="K25" s="83"/>
      <c r="L25" s="85" t="str">
        <f t="shared" ref="L25" si="76">IF(ISBLANK(K25),"",LOOKUP(U25,$Y$7:$Y$11,$Z$7:$Z$11))</f>
        <v/>
      </c>
      <c r="M25" s="83"/>
      <c r="N25" s="85" t="str">
        <f t="shared" ref="N25" si="77">IF(ISBLANK(M25),"",LOOKUP(V25,$Y$7:$Y$11,$Z$7:$Z$11))</f>
        <v/>
      </c>
      <c r="O25" s="83"/>
      <c r="P25" s="85" t="str">
        <f t="shared" ref="P25" si="78">IF(ISBLANK(O25),"",LOOKUP(W25,$Y$7:$Y$11,$Z$7:$Z$11))</f>
        <v/>
      </c>
      <c r="S25" s="82">
        <f t="shared" ref="S25" si="79">ABS(G25-D25)</f>
        <v>24.135999999999999</v>
      </c>
      <c r="T25" s="82">
        <f t="shared" ref="T25" si="80">ABS(I25-D25)</f>
        <v>24.135999999999999</v>
      </c>
      <c r="U25" s="82">
        <f t="shared" ref="U25" si="81">ABS(K25-D25)</f>
        <v>24.135999999999999</v>
      </c>
      <c r="V25" s="82">
        <f t="shared" ref="V25" si="82">ABS(M25-D25)</f>
        <v>24.135999999999999</v>
      </c>
      <c r="W25" s="82">
        <f t="shared" ref="W25" si="83">ABS(O25-D25)</f>
        <v>24.135999999999999</v>
      </c>
      <c r="Y25" s="47"/>
      <c r="Z25" s="47"/>
      <c r="AA25" s="47"/>
      <c r="AB25" s="47"/>
      <c r="AC25" s="47"/>
    </row>
    <row r="26" spans="1:29" ht="21" customHeight="1" thickBot="1" x14ac:dyDescent="0.3">
      <c r="A26" s="163"/>
      <c r="B26" s="90"/>
      <c r="C26" s="92"/>
      <c r="D26" s="92"/>
      <c r="E26" s="156"/>
      <c r="F26" s="88"/>
      <c r="G26" s="84"/>
      <c r="H26" s="86" t="str">
        <f t="shared" si="0"/>
        <v>0</v>
      </c>
      <c r="I26" s="84"/>
      <c r="J26" s="86" t="str">
        <f t="shared" si="0"/>
        <v>0</v>
      </c>
      <c r="K26" s="84"/>
      <c r="L26" s="86" t="str">
        <f t="shared" si="0"/>
        <v>0</v>
      </c>
      <c r="M26" s="84"/>
      <c r="N26" s="86" t="str">
        <f t="shared" si="0"/>
        <v>0</v>
      </c>
      <c r="O26" s="84"/>
      <c r="P26" s="86" t="str">
        <f t="shared" si="0"/>
        <v>0</v>
      </c>
      <c r="S26" s="82"/>
      <c r="T26" s="82"/>
      <c r="U26" s="82"/>
      <c r="V26" s="82"/>
      <c r="W26" s="82"/>
      <c r="Y26" s="47"/>
      <c r="Z26" s="47"/>
      <c r="AA26" s="47"/>
      <c r="AB26" s="47"/>
      <c r="AC26" s="47"/>
    </row>
    <row r="27" spans="1:29" ht="21" customHeight="1" thickBot="1" x14ac:dyDescent="0.3">
      <c r="A27" s="158" t="s">
        <v>15</v>
      </c>
      <c r="B27" s="159"/>
      <c r="C27" s="159"/>
      <c r="D27" s="159"/>
      <c r="E27" s="159"/>
      <c r="F27" s="9">
        <f>SUM(F7:F26)</f>
        <v>40</v>
      </c>
      <c r="G27" s="160">
        <f>SUM(H7:H26)</f>
        <v>0</v>
      </c>
      <c r="H27" s="161"/>
      <c r="I27" s="160">
        <f>SUM(J7:J26)</f>
        <v>0</v>
      </c>
      <c r="J27" s="161"/>
      <c r="K27" s="160">
        <f>SUM(L7:L26)</f>
        <v>0</v>
      </c>
      <c r="L27" s="161"/>
      <c r="M27" s="160">
        <f>SUM(N7:N26)</f>
        <v>0</v>
      </c>
      <c r="N27" s="161"/>
      <c r="O27" s="160">
        <f>SUM(P7:P26)</f>
        <v>0</v>
      </c>
      <c r="P27" s="161"/>
      <c r="S27" s="21"/>
      <c r="U27" s="21"/>
      <c r="W27" s="21"/>
      <c r="Y27" s="21"/>
      <c r="AA27" s="21"/>
      <c r="AC27" s="21"/>
    </row>
    <row r="28" spans="1:29" ht="10.5" customHeight="1" thickBot="1" x14ac:dyDescent="0.3">
      <c r="A28" s="52"/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7"/>
      <c r="N28" s="7"/>
      <c r="O28" s="7"/>
      <c r="P28" s="7"/>
      <c r="S28" s="21"/>
      <c r="U28" s="21"/>
      <c r="W28" s="21"/>
      <c r="Y28" s="21"/>
      <c r="AA28" s="21"/>
      <c r="AC28" s="21"/>
    </row>
    <row r="29" spans="1:29" ht="21" customHeight="1" x14ac:dyDescent="0.25">
      <c r="A29" s="162" t="s">
        <v>16</v>
      </c>
      <c r="B29" s="166">
        <v>11</v>
      </c>
      <c r="C29" s="91" t="s">
        <v>12</v>
      </c>
      <c r="D29" s="164">
        <v>16.510000000000002</v>
      </c>
      <c r="E29" s="168" t="s">
        <v>53</v>
      </c>
      <c r="F29" s="87">
        <v>4</v>
      </c>
      <c r="G29" s="83"/>
      <c r="H29" s="85" t="str">
        <f>IF(ISBLANK(G29),"",LOOKUP(S29,$Y$7:$Y$11,$Z$7:$Z$11))</f>
        <v/>
      </c>
      <c r="I29" s="83"/>
      <c r="J29" s="85" t="str">
        <f>IF(ISBLANK(I29),"",LOOKUP(T29,$Y$7:$Y$11,$Z$7:$Z$11))</f>
        <v/>
      </c>
      <c r="K29" s="83"/>
      <c r="L29" s="85" t="str">
        <f>IF(ISBLANK(K29),"",LOOKUP(U29,$Y$7:$Y$11,$Z$7:$Z$11))</f>
        <v/>
      </c>
      <c r="M29" s="83"/>
      <c r="N29" s="85" t="str">
        <f>IF(ISBLANK(M29),"",LOOKUP(V29,$Y$7:$Y$11,$Z$7:$Z$11))</f>
        <v/>
      </c>
      <c r="O29" s="83"/>
      <c r="P29" s="85" t="str">
        <f>IF(ISBLANK(O29),"",LOOKUP(W29,$Y$7:$Y$11,$Z$7:$Z$11))</f>
        <v/>
      </c>
      <c r="S29" s="82">
        <f t="shared" ref="S29" si="84">ABS(G29-D29)</f>
        <v>16.510000000000002</v>
      </c>
      <c r="T29" s="82">
        <f>ABS(I29-D29)</f>
        <v>16.510000000000002</v>
      </c>
      <c r="U29" s="82">
        <f>ABS(K29-D29)</f>
        <v>16.510000000000002</v>
      </c>
      <c r="V29" s="82">
        <f>ABS(M29-D29)</f>
        <v>16.510000000000002</v>
      </c>
      <c r="W29" s="82">
        <f>ABS(O29-D29)</f>
        <v>16.510000000000002</v>
      </c>
      <c r="Y29" s="47"/>
      <c r="Z29" s="47"/>
      <c r="AA29" s="47"/>
      <c r="AB29" s="47"/>
      <c r="AC29" s="47"/>
    </row>
    <row r="30" spans="1:29" ht="21" customHeight="1" thickBot="1" x14ac:dyDescent="0.3">
      <c r="A30" s="163"/>
      <c r="B30" s="167"/>
      <c r="C30" s="111"/>
      <c r="D30" s="165"/>
      <c r="E30" s="169"/>
      <c r="F30" s="88"/>
      <c r="G30" s="84"/>
      <c r="H30" s="86" t="str">
        <f t="shared" ref="H30:P52" si="85">IF(G30&lt;=200,"0",IF(AND(G30&gt;200,G30&lt;=250),"1",IF(AND(G30&gt;250,G30&lt;=300),"2","4")))</f>
        <v>0</v>
      </c>
      <c r="I30" s="84"/>
      <c r="J30" s="86" t="str">
        <f t="shared" si="85"/>
        <v>0</v>
      </c>
      <c r="K30" s="84"/>
      <c r="L30" s="86" t="str">
        <f t="shared" si="85"/>
        <v>0</v>
      </c>
      <c r="M30" s="84"/>
      <c r="N30" s="86" t="str">
        <f t="shared" si="85"/>
        <v>0</v>
      </c>
      <c r="O30" s="84"/>
      <c r="P30" s="86" t="str">
        <f t="shared" si="85"/>
        <v>0</v>
      </c>
      <c r="S30" s="82"/>
      <c r="T30" s="82"/>
      <c r="U30" s="82"/>
      <c r="V30" s="82"/>
      <c r="W30" s="82"/>
      <c r="Y30" s="47"/>
      <c r="Z30" s="47"/>
      <c r="AA30" s="47"/>
      <c r="AB30" s="47"/>
      <c r="AC30" s="47"/>
    </row>
    <row r="31" spans="1:29" ht="21" customHeight="1" x14ac:dyDescent="0.25">
      <c r="A31" s="163"/>
      <c r="B31" s="89">
        <v>12</v>
      </c>
      <c r="C31" s="111"/>
      <c r="D31" s="91">
        <v>11.51</v>
      </c>
      <c r="E31" s="169"/>
      <c r="F31" s="87">
        <v>4</v>
      </c>
      <c r="G31" s="83"/>
      <c r="H31" s="85" t="str">
        <f t="shared" ref="H31" si="86">IF(ISBLANK(G31),"",LOOKUP(S31,$Y$7:$Y$11,$Z$7:$Z$11))</f>
        <v/>
      </c>
      <c r="I31" s="83"/>
      <c r="J31" s="85" t="str">
        <f t="shared" ref="J31" si="87">IF(ISBLANK(I31),"",LOOKUP(T31,$Y$7:$Y$11,$Z$7:$Z$11))</f>
        <v/>
      </c>
      <c r="K31" s="83"/>
      <c r="L31" s="85" t="str">
        <f t="shared" ref="L31" si="88">IF(ISBLANK(K31),"",LOOKUP(U31,$Y$7:$Y$11,$Z$7:$Z$11))</f>
        <v/>
      </c>
      <c r="M31" s="83"/>
      <c r="N31" s="85" t="str">
        <f t="shared" ref="N31" si="89">IF(ISBLANK(M31),"",LOOKUP(V31,$Y$7:$Y$11,$Z$7:$Z$11))</f>
        <v/>
      </c>
      <c r="O31" s="83"/>
      <c r="P31" s="85" t="str">
        <f t="shared" ref="P31" si="90">IF(ISBLANK(O31),"",LOOKUP(W31,$Y$7:$Y$11,$Z$7:$Z$11))</f>
        <v/>
      </c>
      <c r="S31" s="82">
        <f t="shared" ref="S31" si="91">ABS(G31-D31)</f>
        <v>11.51</v>
      </c>
      <c r="T31" s="82">
        <f t="shared" ref="T31" si="92">ABS(I31-D31)</f>
        <v>11.51</v>
      </c>
      <c r="U31" s="82">
        <f t="shared" ref="U31" si="93">ABS(K31-D31)</f>
        <v>11.51</v>
      </c>
      <c r="V31" s="82">
        <f t="shared" ref="V31" si="94">ABS(M31-D31)</f>
        <v>11.51</v>
      </c>
      <c r="W31" s="82">
        <f t="shared" ref="W31" si="95">ABS(O31-D31)</f>
        <v>11.51</v>
      </c>
      <c r="Y31" s="47"/>
      <c r="Z31" s="47"/>
      <c r="AA31" s="47"/>
      <c r="AB31" s="47"/>
      <c r="AC31" s="47"/>
    </row>
    <row r="32" spans="1:29" ht="21" customHeight="1" thickBot="1" x14ac:dyDescent="0.3">
      <c r="A32" s="163"/>
      <c r="B32" s="90"/>
      <c r="C32" s="92"/>
      <c r="D32" s="92"/>
      <c r="E32" s="169"/>
      <c r="F32" s="88"/>
      <c r="G32" s="84"/>
      <c r="H32" s="86" t="str">
        <f t="shared" si="85"/>
        <v>0</v>
      </c>
      <c r="I32" s="84"/>
      <c r="J32" s="86" t="str">
        <f t="shared" si="85"/>
        <v>0</v>
      </c>
      <c r="K32" s="84"/>
      <c r="L32" s="86" t="str">
        <f t="shared" si="85"/>
        <v>0</v>
      </c>
      <c r="M32" s="84"/>
      <c r="N32" s="86" t="str">
        <f t="shared" si="85"/>
        <v>0</v>
      </c>
      <c r="O32" s="84"/>
      <c r="P32" s="86" t="str">
        <f t="shared" si="85"/>
        <v>0</v>
      </c>
      <c r="S32" s="82"/>
      <c r="T32" s="82"/>
      <c r="U32" s="82"/>
      <c r="V32" s="82"/>
      <c r="W32" s="82"/>
      <c r="Y32" s="47"/>
      <c r="Z32" s="47"/>
      <c r="AA32" s="47"/>
      <c r="AB32" s="47"/>
      <c r="AC32" s="47"/>
    </row>
    <row r="33" spans="1:29" ht="21" customHeight="1" x14ac:dyDescent="0.25">
      <c r="A33" s="163"/>
      <c r="B33" s="157">
        <v>13</v>
      </c>
      <c r="C33" s="91" t="s">
        <v>17</v>
      </c>
      <c r="D33" s="91">
        <v>27.14</v>
      </c>
      <c r="E33" s="169"/>
      <c r="F33" s="87">
        <v>4</v>
      </c>
      <c r="G33" s="83"/>
      <c r="H33" s="85" t="str">
        <f t="shared" ref="H33" si="96">IF(ISBLANK(G33),"",LOOKUP(S33,$Y$7:$Y$11,$Z$7:$Z$11))</f>
        <v/>
      </c>
      <c r="I33" s="83"/>
      <c r="J33" s="85" t="str">
        <f t="shared" ref="J33" si="97">IF(ISBLANK(I33),"",LOOKUP(T33,$Y$7:$Y$11,$Z$7:$Z$11))</f>
        <v/>
      </c>
      <c r="K33" s="83"/>
      <c r="L33" s="85" t="str">
        <f t="shared" ref="L33" si="98">IF(ISBLANK(K33),"",LOOKUP(U33,$Y$7:$Y$11,$Z$7:$Z$11))</f>
        <v/>
      </c>
      <c r="M33" s="83"/>
      <c r="N33" s="85" t="str">
        <f t="shared" ref="N33" si="99">IF(ISBLANK(M33),"",LOOKUP(V33,$Y$7:$Y$11,$Z$7:$Z$11))</f>
        <v/>
      </c>
      <c r="O33" s="83"/>
      <c r="P33" s="85" t="str">
        <f t="shared" ref="P33" si="100">IF(ISBLANK(O33),"",LOOKUP(W33,$Y$7:$Y$11,$Z$7:$Z$11))</f>
        <v/>
      </c>
      <c r="S33" s="82">
        <f t="shared" ref="S33" si="101">ABS(G33-D33)</f>
        <v>27.14</v>
      </c>
      <c r="T33" s="82">
        <f t="shared" ref="T33" si="102">ABS(I33-D33)</f>
        <v>27.14</v>
      </c>
      <c r="U33" s="82">
        <f t="shared" ref="U33" si="103">ABS(K33-D33)</f>
        <v>27.14</v>
      </c>
      <c r="V33" s="82">
        <f t="shared" ref="V33" si="104">ABS(M33-D33)</f>
        <v>27.14</v>
      </c>
      <c r="W33" s="82">
        <f t="shared" ref="W33" si="105">ABS(O33-D33)</f>
        <v>27.14</v>
      </c>
      <c r="Y33" s="47"/>
      <c r="Z33" s="47"/>
      <c r="AA33" s="47"/>
      <c r="AB33" s="47"/>
      <c r="AC33" s="47"/>
    </row>
    <row r="34" spans="1:29" ht="21" customHeight="1" thickBot="1" x14ac:dyDescent="0.3">
      <c r="A34" s="163"/>
      <c r="B34" s="90"/>
      <c r="C34" s="111"/>
      <c r="D34" s="92"/>
      <c r="E34" s="169"/>
      <c r="F34" s="88"/>
      <c r="G34" s="84"/>
      <c r="H34" s="86" t="str">
        <f t="shared" si="85"/>
        <v>0</v>
      </c>
      <c r="I34" s="84"/>
      <c r="J34" s="86" t="str">
        <f t="shared" si="85"/>
        <v>0</v>
      </c>
      <c r="K34" s="84"/>
      <c r="L34" s="86" t="str">
        <f t="shared" si="85"/>
        <v>0</v>
      </c>
      <c r="M34" s="84"/>
      <c r="N34" s="86" t="str">
        <f t="shared" si="85"/>
        <v>0</v>
      </c>
      <c r="O34" s="84"/>
      <c r="P34" s="86" t="str">
        <f t="shared" si="85"/>
        <v>0</v>
      </c>
      <c r="S34" s="82"/>
      <c r="T34" s="82"/>
      <c r="U34" s="82"/>
      <c r="V34" s="82"/>
      <c r="W34" s="82"/>
      <c r="Y34" s="47"/>
      <c r="Z34" s="47"/>
      <c r="AA34" s="47"/>
      <c r="AB34" s="47"/>
      <c r="AC34" s="47"/>
    </row>
    <row r="35" spans="1:29" ht="21" customHeight="1" x14ac:dyDescent="0.25">
      <c r="A35" s="163"/>
      <c r="B35" s="157">
        <v>14</v>
      </c>
      <c r="C35" s="111"/>
      <c r="D35" s="91">
        <v>27.14</v>
      </c>
      <c r="E35" s="169"/>
      <c r="F35" s="87">
        <v>4</v>
      </c>
      <c r="G35" s="83"/>
      <c r="H35" s="85" t="str">
        <f t="shared" ref="H35" si="106">IF(ISBLANK(G35),"",LOOKUP(S35,$Y$7:$Y$11,$Z$7:$Z$11))</f>
        <v/>
      </c>
      <c r="I35" s="83"/>
      <c r="J35" s="85" t="str">
        <f t="shared" ref="J35" si="107">IF(ISBLANK(I35),"",LOOKUP(T35,$Y$7:$Y$11,$Z$7:$Z$11))</f>
        <v/>
      </c>
      <c r="K35" s="83"/>
      <c r="L35" s="85" t="str">
        <f t="shared" ref="L35" si="108">IF(ISBLANK(K35),"",LOOKUP(U35,$Y$7:$Y$11,$Z$7:$Z$11))</f>
        <v/>
      </c>
      <c r="M35" s="83"/>
      <c r="N35" s="85" t="str">
        <f t="shared" ref="N35" si="109">IF(ISBLANK(M35),"",LOOKUP(V35,$Y$7:$Y$11,$Z$7:$Z$11))</f>
        <v/>
      </c>
      <c r="O35" s="83"/>
      <c r="P35" s="85" t="str">
        <f t="shared" ref="P35" si="110">IF(ISBLANK(O35),"",LOOKUP(W35,$Y$7:$Y$11,$Z$7:$Z$11))</f>
        <v/>
      </c>
      <c r="S35" s="82">
        <f t="shared" ref="S35" si="111">ABS(G35-D35)</f>
        <v>27.14</v>
      </c>
      <c r="T35" s="82">
        <f t="shared" ref="T35" si="112">ABS(I35-D35)</f>
        <v>27.14</v>
      </c>
      <c r="U35" s="82">
        <f t="shared" ref="U35" si="113">ABS(K35-D35)</f>
        <v>27.14</v>
      </c>
      <c r="V35" s="82">
        <f t="shared" ref="V35" si="114">ABS(M35-D35)</f>
        <v>27.14</v>
      </c>
      <c r="W35" s="82">
        <f t="shared" ref="W35" si="115">ABS(O35-D35)</f>
        <v>27.14</v>
      </c>
      <c r="Y35" s="47"/>
      <c r="Z35" s="47"/>
      <c r="AA35" s="47"/>
      <c r="AB35" s="47"/>
      <c r="AC35" s="47"/>
    </row>
    <row r="36" spans="1:29" ht="21" customHeight="1" thickBot="1" x14ac:dyDescent="0.3">
      <c r="A36" s="163"/>
      <c r="B36" s="90"/>
      <c r="C36" s="111"/>
      <c r="D36" s="92"/>
      <c r="E36" s="169"/>
      <c r="F36" s="88"/>
      <c r="G36" s="84"/>
      <c r="H36" s="86" t="str">
        <f t="shared" si="85"/>
        <v>0</v>
      </c>
      <c r="I36" s="84"/>
      <c r="J36" s="86" t="str">
        <f t="shared" si="85"/>
        <v>0</v>
      </c>
      <c r="K36" s="84"/>
      <c r="L36" s="86" t="str">
        <f t="shared" si="85"/>
        <v>0</v>
      </c>
      <c r="M36" s="84"/>
      <c r="N36" s="86" t="str">
        <f t="shared" si="85"/>
        <v>0</v>
      </c>
      <c r="O36" s="84"/>
      <c r="P36" s="86" t="str">
        <f t="shared" si="85"/>
        <v>0</v>
      </c>
      <c r="S36" s="82"/>
      <c r="T36" s="82"/>
      <c r="U36" s="82"/>
      <c r="V36" s="82"/>
      <c r="W36" s="82"/>
      <c r="Y36" s="47"/>
      <c r="Z36" s="47"/>
      <c r="AA36" s="47"/>
      <c r="AB36" s="47"/>
      <c r="AC36" s="47"/>
    </row>
    <row r="37" spans="1:29" ht="21" customHeight="1" x14ac:dyDescent="0.25">
      <c r="A37" s="163"/>
      <c r="B37" s="89">
        <v>15</v>
      </c>
      <c r="C37" s="111"/>
      <c r="D37" s="91">
        <v>7.04</v>
      </c>
      <c r="E37" s="169"/>
      <c r="F37" s="87">
        <v>4</v>
      </c>
      <c r="G37" s="83"/>
      <c r="H37" s="85" t="str">
        <f t="shared" ref="H37" si="116">IF(ISBLANK(G37),"",LOOKUP(S37,$Y$7:$Y$11,$Z$7:$Z$11))</f>
        <v/>
      </c>
      <c r="I37" s="83"/>
      <c r="J37" s="85" t="str">
        <f t="shared" ref="J37" si="117">IF(ISBLANK(I37),"",LOOKUP(T37,$Y$7:$Y$11,$Z$7:$Z$11))</f>
        <v/>
      </c>
      <c r="K37" s="83"/>
      <c r="L37" s="85" t="str">
        <f t="shared" ref="L37" si="118">IF(ISBLANK(K37),"",LOOKUP(U37,$Y$7:$Y$11,$Z$7:$Z$11))</f>
        <v/>
      </c>
      <c r="M37" s="83"/>
      <c r="N37" s="85" t="str">
        <f t="shared" ref="N37" si="119">IF(ISBLANK(M37),"",LOOKUP(V37,$Y$7:$Y$11,$Z$7:$Z$11))</f>
        <v/>
      </c>
      <c r="O37" s="83"/>
      <c r="P37" s="85" t="str">
        <f t="shared" ref="P37" si="120">IF(ISBLANK(O37),"",LOOKUP(W37,$Y$7:$Y$11,$Z$7:$Z$11))</f>
        <v/>
      </c>
      <c r="S37" s="82">
        <f t="shared" ref="S37" si="121">ABS(G37-D37)</f>
        <v>7.04</v>
      </c>
      <c r="T37" s="82">
        <f t="shared" ref="T37" si="122">ABS(I37-D37)</f>
        <v>7.04</v>
      </c>
      <c r="U37" s="82">
        <f t="shared" ref="U37" si="123">ABS(K37-D37)</f>
        <v>7.04</v>
      </c>
      <c r="V37" s="82">
        <f t="shared" ref="V37" si="124">ABS(M37-D37)</f>
        <v>7.04</v>
      </c>
      <c r="W37" s="82">
        <f t="shared" ref="W37" si="125">ABS(O37-D37)</f>
        <v>7.04</v>
      </c>
      <c r="Y37" s="47"/>
      <c r="Z37" s="47"/>
      <c r="AA37" s="47"/>
      <c r="AB37" s="47"/>
      <c r="AC37" s="47"/>
    </row>
    <row r="38" spans="1:29" ht="21" customHeight="1" thickBot="1" x14ac:dyDescent="0.3">
      <c r="A38" s="163"/>
      <c r="B38" s="90"/>
      <c r="C38" s="111"/>
      <c r="D38" s="111"/>
      <c r="E38" s="169"/>
      <c r="F38" s="171"/>
      <c r="G38" s="84"/>
      <c r="H38" s="86" t="str">
        <f t="shared" si="85"/>
        <v>0</v>
      </c>
      <c r="I38" s="84"/>
      <c r="J38" s="86" t="str">
        <f t="shared" si="85"/>
        <v>0</v>
      </c>
      <c r="K38" s="84"/>
      <c r="L38" s="86" t="str">
        <f t="shared" si="85"/>
        <v>0</v>
      </c>
      <c r="M38" s="84"/>
      <c r="N38" s="86" t="str">
        <f t="shared" si="85"/>
        <v>0</v>
      </c>
      <c r="O38" s="84"/>
      <c r="P38" s="86" t="str">
        <f t="shared" si="85"/>
        <v>0</v>
      </c>
      <c r="S38" s="82"/>
      <c r="T38" s="82"/>
      <c r="U38" s="82"/>
      <c r="V38" s="82"/>
      <c r="W38" s="82"/>
      <c r="Y38" s="47"/>
      <c r="Z38" s="47"/>
      <c r="AA38" s="47"/>
      <c r="AB38" s="47"/>
      <c r="AC38" s="47"/>
    </row>
    <row r="39" spans="1:29" ht="21" customHeight="1" x14ac:dyDescent="0.25">
      <c r="A39" s="163"/>
      <c r="B39" s="89">
        <v>16</v>
      </c>
      <c r="C39" s="111"/>
      <c r="D39" s="91">
        <v>13.07</v>
      </c>
      <c r="E39" s="169"/>
      <c r="F39" s="87">
        <v>4</v>
      </c>
      <c r="G39" s="83"/>
      <c r="H39" s="85" t="str">
        <f t="shared" ref="H39" si="126">IF(ISBLANK(G39),"",LOOKUP(S39,$Y$7:$Y$11,$Z$7:$Z$11))</f>
        <v/>
      </c>
      <c r="I39" s="83"/>
      <c r="J39" s="85" t="str">
        <f t="shared" ref="J39" si="127">IF(ISBLANK(I39),"",LOOKUP(T39,$Y$7:$Y$11,$Z$7:$Z$11))</f>
        <v/>
      </c>
      <c r="K39" s="83"/>
      <c r="L39" s="85" t="str">
        <f t="shared" ref="L39" si="128">IF(ISBLANK(K39),"",LOOKUP(U39,$Y$7:$Y$11,$Z$7:$Z$11))</f>
        <v/>
      </c>
      <c r="M39" s="83"/>
      <c r="N39" s="85" t="str">
        <f t="shared" ref="N39" si="129">IF(ISBLANK(M39),"",LOOKUP(V39,$Y$7:$Y$11,$Z$7:$Z$11))</f>
        <v/>
      </c>
      <c r="O39" s="83"/>
      <c r="P39" s="85" t="str">
        <f t="shared" ref="P39" si="130">IF(ISBLANK(O39),"",LOOKUP(W39,$Y$7:$Y$11,$Z$7:$Z$11))</f>
        <v/>
      </c>
      <c r="S39" s="82">
        <f t="shared" ref="S39" si="131">ABS(G39-D39)</f>
        <v>13.07</v>
      </c>
      <c r="T39" s="82">
        <f t="shared" ref="T39" si="132">ABS(I39-D39)</f>
        <v>13.07</v>
      </c>
      <c r="U39" s="82">
        <f t="shared" ref="U39" si="133">ABS(K39-D39)</f>
        <v>13.07</v>
      </c>
      <c r="V39" s="82">
        <f t="shared" ref="V39" si="134">ABS(M39-D39)</f>
        <v>13.07</v>
      </c>
      <c r="W39" s="82">
        <f t="shared" ref="W39" si="135">ABS(O39-D39)</f>
        <v>13.07</v>
      </c>
      <c r="Y39" s="47"/>
      <c r="Z39" s="47"/>
      <c r="AA39" s="47"/>
      <c r="AB39" s="47"/>
      <c r="AC39" s="47"/>
    </row>
    <row r="40" spans="1:29" ht="21" customHeight="1" thickBot="1" x14ac:dyDescent="0.3">
      <c r="A40" s="163"/>
      <c r="B40" s="90"/>
      <c r="C40" s="111"/>
      <c r="D40" s="92"/>
      <c r="E40" s="169"/>
      <c r="F40" s="88"/>
      <c r="G40" s="84"/>
      <c r="H40" s="86" t="str">
        <f t="shared" si="85"/>
        <v>0</v>
      </c>
      <c r="I40" s="84"/>
      <c r="J40" s="86" t="str">
        <f t="shared" si="85"/>
        <v>0</v>
      </c>
      <c r="K40" s="84"/>
      <c r="L40" s="86" t="str">
        <f t="shared" si="85"/>
        <v>0</v>
      </c>
      <c r="M40" s="84"/>
      <c r="N40" s="86" t="str">
        <f t="shared" si="85"/>
        <v>0</v>
      </c>
      <c r="O40" s="84"/>
      <c r="P40" s="86" t="str">
        <f t="shared" si="85"/>
        <v>0</v>
      </c>
      <c r="S40" s="82"/>
      <c r="T40" s="82"/>
      <c r="U40" s="82"/>
      <c r="V40" s="82"/>
      <c r="W40" s="82"/>
      <c r="Y40" s="47"/>
      <c r="Z40" s="47"/>
      <c r="AA40" s="47"/>
      <c r="AB40" s="47"/>
      <c r="AC40" s="47"/>
    </row>
    <row r="41" spans="1:29" ht="21" customHeight="1" x14ac:dyDescent="0.25">
      <c r="A41" s="163"/>
      <c r="B41" s="89">
        <v>17</v>
      </c>
      <c r="C41" s="111"/>
      <c r="D41" s="164">
        <v>6.03</v>
      </c>
      <c r="E41" s="169"/>
      <c r="F41" s="87">
        <v>4</v>
      </c>
      <c r="G41" s="83"/>
      <c r="H41" s="85" t="str">
        <f t="shared" ref="H41" si="136">IF(ISBLANK(G41),"",LOOKUP(S41,$Y$7:$Y$11,$Z$7:$Z$11))</f>
        <v/>
      </c>
      <c r="I41" s="83"/>
      <c r="J41" s="85" t="str">
        <f t="shared" ref="J41" si="137">IF(ISBLANK(I41),"",LOOKUP(T41,$Y$7:$Y$11,$Z$7:$Z$11))</f>
        <v/>
      </c>
      <c r="K41" s="83"/>
      <c r="L41" s="85" t="str">
        <f t="shared" ref="L41" si="138">IF(ISBLANK(K41),"",LOOKUP(U41,$Y$7:$Y$11,$Z$7:$Z$11))</f>
        <v/>
      </c>
      <c r="M41" s="83"/>
      <c r="N41" s="85" t="str">
        <f t="shared" ref="N41" si="139">IF(ISBLANK(M41),"",LOOKUP(V41,$Y$7:$Y$11,$Z$7:$Z$11))</f>
        <v/>
      </c>
      <c r="O41" s="83"/>
      <c r="P41" s="85" t="str">
        <f t="shared" ref="P41" si="140">IF(ISBLANK(O41),"",LOOKUP(W41,$Y$7:$Y$11,$Z$7:$Z$11))</f>
        <v/>
      </c>
      <c r="S41" s="82">
        <f t="shared" ref="S41" si="141">ABS(G41-D41)</f>
        <v>6.03</v>
      </c>
      <c r="T41" s="82">
        <f t="shared" ref="T41" si="142">ABS(I41-D41)</f>
        <v>6.03</v>
      </c>
      <c r="U41" s="82">
        <f t="shared" ref="U41" si="143">ABS(K41-D41)</f>
        <v>6.03</v>
      </c>
      <c r="V41" s="82">
        <f t="shared" ref="V41" si="144">ABS(M41-D41)</f>
        <v>6.03</v>
      </c>
      <c r="W41" s="82">
        <f t="shared" ref="W41" si="145">ABS(O41-D41)</f>
        <v>6.03</v>
      </c>
      <c r="Y41" s="47"/>
      <c r="Z41" s="47"/>
      <c r="AA41" s="47"/>
      <c r="AB41" s="47"/>
      <c r="AC41" s="47"/>
    </row>
    <row r="42" spans="1:29" ht="21" customHeight="1" thickBot="1" x14ac:dyDescent="0.3">
      <c r="A42" s="163"/>
      <c r="B42" s="90"/>
      <c r="C42" s="111"/>
      <c r="D42" s="165"/>
      <c r="E42" s="169"/>
      <c r="F42" s="88"/>
      <c r="G42" s="84"/>
      <c r="H42" s="86" t="str">
        <f t="shared" si="85"/>
        <v>0</v>
      </c>
      <c r="I42" s="84"/>
      <c r="J42" s="86" t="str">
        <f t="shared" si="85"/>
        <v>0</v>
      </c>
      <c r="K42" s="84"/>
      <c r="L42" s="86" t="str">
        <f t="shared" si="85"/>
        <v>0</v>
      </c>
      <c r="M42" s="84"/>
      <c r="N42" s="86" t="str">
        <f t="shared" si="85"/>
        <v>0</v>
      </c>
      <c r="O42" s="84"/>
      <c r="P42" s="86" t="str">
        <f t="shared" si="85"/>
        <v>0</v>
      </c>
      <c r="S42" s="82"/>
      <c r="T42" s="82"/>
      <c r="U42" s="82"/>
      <c r="V42" s="82"/>
      <c r="W42" s="82"/>
      <c r="Y42" s="47"/>
      <c r="Z42" s="47"/>
      <c r="AA42" s="47"/>
      <c r="AB42" s="47"/>
      <c r="AC42" s="47"/>
    </row>
    <row r="43" spans="1:29" ht="21" customHeight="1" x14ac:dyDescent="0.25">
      <c r="A43" s="163"/>
      <c r="B43" s="89">
        <v>18</v>
      </c>
      <c r="C43" s="111"/>
      <c r="D43" s="91">
        <v>12.06</v>
      </c>
      <c r="E43" s="169"/>
      <c r="F43" s="87">
        <v>4</v>
      </c>
      <c r="G43" s="83"/>
      <c r="H43" s="85" t="str">
        <f t="shared" ref="H43" si="146">IF(ISBLANK(G43),"",LOOKUP(S43,$Y$7:$Y$11,$Z$7:$Z$11))</f>
        <v/>
      </c>
      <c r="I43" s="83"/>
      <c r="J43" s="85" t="str">
        <f t="shared" ref="J43" si="147">IF(ISBLANK(I43),"",LOOKUP(T43,$Y$7:$Y$11,$Z$7:$Z$11))</f>
        <v/>
      </c>
      <c r="K43" s="83"/>
      <c r="L43" s="85" t="str">
        <f t="shared" ref="L43" si="148">IF(ISBLANK(K43),"",LOOKUP(U43,$Y$7:$Y$11,$Z$7:$Z$11))</f>
        <v/>
      </c>
      <c r="M43" s="83"/>
      <c r="N43" s="85" t="str">
        <f t="shared" ref="N43" si="149">IF(ISBLANK(M43),"",LOOKUP(V43,$Y$7:$Y$11,$Z$7:$Z$11))</f>
        <v/>
      </c>
      <c r="O43" s="83"/>
      <c r="P43" s="85" t="str">
        <f t="shared" ref="P43" si="150">IF(ISBLANK(O43),"",LOOKUP(W43,$Y$7:$Y$11,$Z$7:$Z$11))</f>
        <v/>
      </c>
      <c r="S43" s="82">
        <f t="shared" ref="S43" si="151">ABS(G43-D43)</f>
        <v>12.06</v>
      </c>
      <c r="T43" s="82">
        <f t="shared" ref="T43" si="152">ABS(I43-D43)</f>
        <v>12.06</v>
      </c>
      <c r="U43" s="82">
        <f t="shared" ref="U43" si="153">ABS(K43-D43)</f>
        <v>12.06</v>
      </c>
      <c r="V43" s="82">
        <f t="shared" ref="V43" si="154">ABS(M43-D43)</f>
        <v>12.06</v>
      </c>
      <c r="W43" s="82">
        <f t="shared" ref="W43" si="155">ABS(O43-D43)</f>
        <v>12.06</v>
      </c>
      <c r="Y43" s="47"/>
      <c r="Z43" s="47"/>
      <c r="AA43" s="47"/>
      <c r="AB43" s="47"/>
      <c r="AC43" s="47"/>
    </row>
    <row r="44" spans="1:29" ht="21" customHeight="1" thickBot="1" x14ac:dyDescent="0.3">
      <c r="A44" s="163"/>
      <c r="B44" s="90"/>
      <c r="C44" s="111"/>
      <c r="D44" s="92"/>
      <c r="E44" s="169"/>
      <c r="F44" s="88"/>
      <c r="G44" s="84"/>
      <c r="H44" s="86" t="str">
        <f t="shared" si="85"/>
        <v>0</v>
      </c>
      <c r="I44" s="84"/>
      <c r="J44" s="86" t="str">
        <f t="shared" si="85"/>
        <v>0</v>
      </c>
      <c r="K44" s="84"/>
      <c r="L44" s="86" t="str">
        <f t="shared" si="85"/>
        <v>0</v>
      </c>
      <c r="M44" s="84"/>
      <c r="N44" s="86" t="str">
        <f t="shared" si="85"/>
        <v>0</v>
      </c>
      <c r="O44" s="84"/>
      <c r="P44" s="86" t="str">
        <f t="shared" si="85"/>
        <v>0</v>
      </c>
      <c r="S44" s="82"/>
      <c r="T44" s="82"/>
      <c r="U44" s="82"/>
      <c r="V44" s="82"/>
      <c r="W44" s="82"/>
      <c r="Y44" s="47"/>
      <c r="Z44" s="47"/>
      <c r="AA44" s="47"/>
      <c r="AB44" s="47"/>
      <c r="AC44" s="47"/>
    </row>
    <row r="45" spans="1:29" ht="21" customHeight="1" x14ac:dyDescent="0.25">
      <c r="A45" s="163"/>
      <c r="B45" s="89">
        <v>19</v>
      </c>
      <c r="C45" s="111"/>
      <c r="D45" s="91">
        <v>12.06</v>
      </c>
      <c r="E45" s="169"/>
      <c r="F45" s="87">
        <v>4</v>
      </c>
      <c r="G45" s="83"/>
      <c r="H45" s="85" t="str">
        <f t="shared" ref="H45" si="156">IF(ISBLANK(G45),"",LOOKUP(S45,$Y$7:$Y$11,$Z$7:$Z$11))</f>
        <v/>
      </c>
      <c r="I45" s="83"/>
      <c r="J45" s="85" t="str">
        <f t="shared" ref="J45" si="157">IF(ISBLANK(I45),"",LOOKUP(T45,$Y$7:$Y$11,$Z$7:$Z$11))</f>
        <v/>
      </c>
      <c r="K45" s="83"/>
      <c r="L45" s="85" t="str">
        <f t="shared" ref="L45" si="158">IF(ISBLANK(K45),"",LOOKUP(U45,$Y$7:$Y$11,$Z$7:$Z$11))</f>
        <v/>
      </c>
      <c r="M45" s="83"/>
      <c r="N45" s="85" t="str">
        <f t="shared" ref="N45" si="159">IF(ISBLANK(M45),"",LOOKUP(V45,$Y$7:$Y$11,$Z$7:$Z$11))</f>
        <v/>
      </c>
      <c r="O45" s="83"/>
      <c r="P45" s="85" t="str">
        <f t="shared" ref="P45" si="160">IF(ISBLANK(O45),"",LOOKUP(W45,$Y$7:$Y$11,$Z$7:$Z$11))</f>
        <v/>
      </c>
      <c r="S45" s="82">
        <f t="shared" ref="S45" si="161">ABS(G45-D45)</f>
        <v>12.06</v>
      </c>
      <c r="T45" s="82">
        <f t="shared" ref="T45" si="162">ABS(I45-D45)</f>
        <v>12.06</v>
      </c>
      <c r="U45" s="82">
        <f t="shared" ref="U45" si="163">ABS(K45-D45)</f>
        <v>12.06</v>
      </c>
      <c r="V45" s="82">
        <f t="shared" ref="V45" si="164">ABS(M45-D45)</f>
        <v>12.06</v>
      </c>
      <c r="W45" s="82">
        <f t="shared" ref="W45" si="165">ABS(O45-D45)</f>
        <v>12.06</v>
      </c>
      <c r="Y45" s="47"/>
      <c r="Z45" s="47"/>
      <c r="AA45" s="47"/>
      <c r="AB45" s="47"/>
      <c r="AC45" s="47"/>
    </row>
    <row r="46" spans="1:29" ht="21" customHeight="1" thickBot="1" x14ac:dyDescent="0.3">
      <c r="A46" s="163"/>
      <c r="B46" s="90"/>
      <c r="C46" s="111"/>
      <c r="D46" s="92"/>
      <c r="E46" s="169"/>
      <c r="F46" s="88"/>
      <c r="G46" s="84"/>
      <c r="H46" s="86" t="str">
        <f t="shared" si="85"/>
        <v>0</v>
      </c>
      <c r="I46" s="84"/>
      <c r="J46" s="86" t="str">
        <f t="shared" si="85"/>
        <v>0</v>
      </c>
      <c r="K46" s="84"/>
      <c r="L46" s="86" t="str">
        <f t="shared" si="85"/>
        <v>0</v>
      </c>
      <c r="M46" s="84"/>
      <c r="N46" s="86" t="str">
        <f t="shared" si="85"/>
        <v>0</v>
      </c>
      <c r="O46" s="84"/>
      <c r="P46" s="86" t="str">
        <f t="shared" si="85"/>
        <v>0</v>
      </c>
      <c r="S46" s="82"/>
      <c r="T46" s="82"/>
      <c r="U46" s="82"/>
      <c r="V46" s="82"/>
      <c r="W46" s="82"/>
      <c r="Y46" s="47"/>
      <c r="Z46" s="47"/>
      <c r="AA46" s="47"/>
      <c r="AB46" s="47"/>
      <c r="AC46" s="47"/>
    </row>
    <row r="47" spans="1:29" ht="21" customHeight="1" x14ac:dyDescent="0.25">
      <c r="A47" s="163"/>
      <c r="B47" s="89">
        <v>20</v>
      </c>
      <c r="C47" s="111"/>
      <c r="D47" s="91">
        <v>6.03</v>
      </c>
      <c r="E47" s="169"/>
      <c r="F47" s="87">
        <v>4</v>
      </c>
      <c r="G47" s="83"/>
      <c r="H47" s="85" t="str">
        <f t="shared" ref="H47" si="166">IF(ISBLANK(G47),"",LOOKUP(S47,$Y$7:$Y$11,$Z$7:$Z$11))</f>
        <v/>
      </c>
      <c r="I47" s="83"/>
      <c r="J47" s="85" t="str">
        <f t="shared" ref="J47" si="167">IF(ISBLANK(I47),"",LOOKUP(T47,$Y$7:$Y$11,$Z$7:$Z$11))</f>
        <v/>
      </c>
      <c r="K47" s="83"/>
      <c r="L47" s="85" t="str">
        <f t="shared" ref="L47" si="168">IF(ISBLANK(K47),"",LOOKUP(U47,$Y$7:$Y$11,$Z$7:$Z$11))</f>
        <v/>
      </c>
      <c r="M47" s="83"/>
      <c r="N47" s="85" t="str">
        <f t="shared" ref="N47" si="169">IF(ISBLANK(M47),"",LOOKUP(V47,$Y$7:$Y$11,$Z$7:$Z$11))</f>
        <v/>
      </c>
      <c r="O47" s="83"/>
      <c r="P47" s="85" t="str">
        <f t="shared" ref="P47" si="170">IF(ISBLANK(O47),"",LOOKUP(W47,$Y$7:$Y$11,$Z$7:$Z$11))</f>
        <v/>
      </c>
      <c r="S47" s="82">
        <f t="shared" ref="S47" si="171">ABS(G47-D47)</f>
        <v>6.03</v>
      </c>
      <c r="T47" s="82">
        <f t="shared" ref="T47" si="172">ABS(I47-D47)</f>
        <v>6.03</v>
      </c>
      <c r="U47" s="82">
        <f t="shared" ref="U47" si="173">ABS(K47-D47)</f>
        <v>6.03</v>
      </c>
      <c r="V47" s="82">
        <f t="shared" ref="V47" si="174">ABS(M47-D47)</f>
        <v>6.03</v>
      </c>
      <c r="W47" s="82">
        <f t="shared" ref="W47" si="175">ABS(O47-D47)</f>
        <v>6.03</v>
      </c>
      <c r="Y47" s="47"/>
      <c r="Z47" s="47"/>
      <c r="AA47" s="47"/>
      <c r="AB47" s="47"/>
      <c r="AC47" s="47"/>
    </row>
    <row r="48" spans="1:29" ht="21" customHeight="1" thickBot="1" x14ac:dyDescent="0.3">
      <c r="A48" s="163"/>
      <c r="B48" s="90"/>
      <c r="C48" s="111"/>
      <c r="D48" s="111"/>
      <c r="E48" s="169"/>
      <c r="F48" s="171"/>
      <c r="G48" s="84"/>
      <c r="H48" s="86" t="str">
        <f t="shared" si="85"/>
        <v>0</v>
      </c>
      <c r="I48" s="84"/>
      <c r="J48" s="86" t="str">
        <f t="shared" si="85"/>
        <v>0</v>
      </c>
      <c r="K48" s="84"/>
      <c r="L48" s="86" t="str">
        <f t="shared" si="85"/>
        <v>0</v>
      </c>
      <c r="M48" s="84"/>
      <c r="N48" s="86" t="str">
        <f t="shared" si="85"/>
        <v>0</v>
      </c>
      <c r="O48" s="84"/>
      <c r="P48" s="86" t="str">
        <f t="shared" si="85"/>
        <v>0</v>
      </c>
      <c r="S48" s="82"/>
      <c r="T48" s="82"/>
      <c r="U48" s="82"/>
      <c r="V48" s="82"/>
      <c r="W48" s="82"/>
      <c r="Y48" s="47"/>
      <c r="Z48" s="47"/>
      <c r="AA48" s="47"/>
      <c r="AB48" s="47"/>
      <c r="AC48" s="47"/>
    </row>
    <row r="49" spans="1:29" ht="21" customHeight="1" x14ac:dyDescent="0.25">
      <c r="A49" s="163"/>
      <c r="B49" s="89">
        <v>21</v>
      </c>
      <c r="C49" s="111"/>
      <c r="D49" s="91">
        <v>4.5199999999999996</v>
      </c>
      <c r="E49" s="169"/>
      <c r="F49" s="87">
        <v>4</v>
      </c>
      <c r="G49" s="83"/>
      <c r="H49" s="85" t="str">
        <f t="shared" ref="H49" si="176">IF(ISBLANK(G49),"",LOOKUP(S49,$Y$7:$Y$11,$Z$7:$Z$11))</f>
        <v/>
      </c>
      <c r="I49" s="83"/>
      <c r="J49" s="85" t="str">
        <f t="shared" ref="J49" si="177">IF(ISBLANK(I49),"",LOOKUP(T49,$Y$7:$Y$11,$Z$7:$Z$11))</f>
        <v/>
      </c>
      <c r="K49" s="83"/>
      <c r="L49" s="85" t="str">
        <f t="shared" ref="L49" si="178">IF(ISBLANK(K49),"",LOOKUP(U49,$Y$7:$Y$11,$Z$7:$Z$11))</f>
        <v/>
      </c>
      <c r="M49" s="83"/>
      <c r="N49" s="85" t="str">
        <f t="shared" ref="N49" si="179">IF(ISBLANK(M49),"",LOOKUP(V49,$Y$7:$Y$11,$Z$7:$Z$11))</f>
        <v/>
      </c>
      <c r="O49" s="83"/>
      <c r="P49" s="85" t="str">
        <f t="shared" ref="P49" si="180">IF(ISBLANK(O49),"",LOOKUP(W49,$Y$7:$Y$11,$Z$7:$Z$11))</f>
        <v/>
      </c>
      <c r="S49" s="82">
        <f t="shared" ref="S49" si="181">ABS(G49-D49)</f>
        <v>4.5199999999999996</v>
      </c>
      <c r="T49" s="82">
        <f t="shared" ref="T49" si="182">ABS(I49-D49)</f>
        <v>4.5199999999999996</v>
      </c>
      <c r="U49" s="82">
        <f t="shared" ref="U49" si="183">ABS(K49-D49)</f>
        <v>4.5199999999999996</v>
      </c>
      <c r="V49" s="82">
        <f t="shared" ref="V49" si="184">ABS(M49-D49)</f>
        <v>4.5199999999999996</v>
      </c>
      <c r="W49" s="82">
        <f t="shared" ref="W49" si="185">ABS(O49-D49)</f>
        <v>4.5199999999999996</v>
      </c>
      <c r="Y49" s="47"/>
      <c r="Z49" s="47"/>
      <c r="AA49" s="47"/>
      <c r="AB49" s="47"/>
      <c r="AC49" s="47"/>
    </row>
    <row r="50" spans="1:29" ht="21" customHeight="1" thickBot="1" x14ac:dyDescent="0.3">
      <c r="A50" s="163"/>
      <c r="B50" s="90"/>
      <c r="C50" s="92"/>
      <c r="D50" s="92"/>
      <c r="E50" s="169"/>
      <c r="F50" s="88"/>
      <c r="G50" s="84"/>
      <c r="H50" s="86" t="str">
        <f t="shared" si="85"/>
        <v>0</v>
      </c>
      <c r="I50" s="84"/>
      <c r="J50" s="86" t="str">
        <f t="shared" si="85"/>
        <v>0</v>
      </c>
      <c r="K50" s="84"/>
      <c r="L50" s="86" t="str">
        <f t="shared" si="85"/>
        <v>0</v>
      </c>
      <c r="M50" s="84"/>
      <c r="N50" s="86" t="str">
        <f t="shared" si="85"/>
        <v>0</v>
      </c>
      <c r="O50" s="84"/>
      <c r="P50" s="86" t="str">
        <f t="shared" si="85"/>
        <v>0</v>
      </c>
      <c r="S50" s="82"/>
      <c r="T50" s="82"/>
      <c r="U50" s="82"/>
      <c r="V50" s="82"/>
      <c r="W50" s="82"/>
      <c r="Y50" s="47"/>
      <c r="Z50" s="47"/>
      <c r="AA50" s="47"/>
      <c r="AB50" s="47"/>
      <c r="AC50" s="47"/>
    </row>
    <row r="51" spans="1:29" ht="21" customHeight="1" x14ac:dyDescent="0.25">
      <c r="A51" s="163"/>
      <c r="B51" s="89">
        <v>22</v>
      </c>
      <c r="C51" s="111" t="s">
        <v>14</v>
      </c>
      <c r="D51" s="91">
        <v>25.643999999999998</v>
      </c>
      <c r="E51" s="169"/>
      <c r="F51" s="87">
        <v>4</v>
      </c>
      <c r="G51" s="83"/>
      <c r="H51" s="85" t="str">
        <f t="shared" ref="H51" si="186">IF(ISBLANK(G51),"",LOOKUP(S51,$Y$7:$Y$11,$Z$7:$Z$11))</f>
        <v/>
      </c>
      <c r="I51" s="83"/>
      <c r="J51" s="85" t="str">
        <f t="shared" ref="J51" si="187">IF(ISBLANK(I51),"",LOOKUP(T51,$Y$7:$Y$11,$Z$7:$Z$11))</f>
        <v/>
      </c>
      <c r="K51" s="83"/>
      <c r="L51" s="85" t="str">
        <f t="shared" ref="L51" si="188">IF(ISBLANK(K51),"",LOOKUP(U51,$Y$7:$Y$11,$Z$7:$Z$11))</f>
        <v/>
      </c>
      <c r="M51" s="83"/>
      <c r="N51" s="85" t="str">
        <f t="shared" ref="N51" si="189">IF(ISBLANK(M51),"",LOOKUP(V51,$Y$7:$Y$11,$Z$7:$Z$11))</f>
        <v/>
      </c>
      <c r="O51" s="83"/>
      <c r="P51" s="85" t="str">
        <f t="shared" ref="P51" si="190">IF(ISBLANK(O51),"",LOOKUP(W51,$Y$7:$Y$11,$Z$7:$Z$11))</f>
        <v/>
      </c>
      <c r="S51" s="82">
        <f t="shared" ref="S51" si="191">ABS(G51-D51)</f>
        <v>25.643999999999998</v>
      </c>
      <c r="T51" s="82">
        <f t="shared" ref="T51" si="192">ABS(I51-D51)</f>
        <v>25.643999999999998</v>
      </c>
      <c r="U51" s="82">
        <f t="shared" ref="U51" si="193">ABS(K51-D51)</f>
        <v>25.643999999999998</v>
      </c>
      <c r="V51" s="82">
        <f t="shared" ref="V51" si="194">ABS(M51-D51)</f>
        <v>25.643999999999998</v>
      </c>
      <c r="W51" s="82">
        <f t="shared" ref="W51" si="195">ABS(O51-D51)</f>
        <v>25.643999999999998</v>
      </c>
      <c r="Y51" s="47"/>
      <c r="Z51" s="47"/>
      <c r="AA51" s="47"/>
      <c r="AB51" s="47"/>
      <c r="AC51" s="47"/>
    </row>
    <row r="52" spans="1:29" ht="21" customHeight="1" thickBot="1" x14ac:dyDescent="0.3">
      <c r="A52" s="176"/>
      <c r="B52" s="90"/>
      <c r="C52" s="92"/>
      <c r="D52" s="92"/>
      <c r="E52" s="170"/>
      <c r="F52" s="88"/>
      <c r="G52" s="84"/>
      <c r="H52" s="86" t="str">
        <f t="shared" si="85"/>
        <v>0</v>
      </c>
      <c r="I52" s="84"/>
      <c r="J52" s="86" t="str">
        <f t="shared" si="85"/>
        <v>0</v>
      </c>
      <c r="K52" s="84"/>
      <c r="L52" s="86" t="str">
        <f t="shared" si="85"/>
        <v>0</v>
      </c>
      <c r="M52" s="84"/>
      <c r="N52" s="86" t="str">
        <f t="shared" si="85"/>
        <v>0</v>
      </c>
      <c r="O52" s="84"/>
      <c r="P52" s="86" t="str">
        <f t="shared" si="85"/>
        <v>0</v>
      </c>
      <c r="S52" s="82"/>
      <c r="T52" s="82"/>
      <c r="U52" s="82"/>
      <c r="V52" s="82"/>
      <c r="W52" s="82"/>
      <c r="Y52" s="47"/>
      <c r="Z52" s="47"/>
      <c r="AA52" s="47"/>
      <c r="AB52" s="47"/>
      <c r="AC52" s="47"/>
    </row>
    <row r="53" spans="1:29" ht="21" customHeight="1" thickBot="1" x14ac:dyDescent="0.3">
      <c r="A53" s="158" t="s">
        <v>15</v>
      </c>
      <c r="B53" s="159"/>
      <c r="C53" s="159"/>
      <c r="D53" s="159"/>
      <c r="E53" s="159"/>
      <c r="F53" s="9">
        <f>SUM(F29:F52)</f>
        <v>48</v>
      </c>
      <c r="G53" s="175">
        <f>SUM(H29:H52)</f>
        <v>0</v>
      </c>
      <c r="H53" s="175"/>
      <c r="I53" s="175">
        <f>SUM(J29:J52)</f>
        <v>0</v>
      </c>
      <c r="J53" s="175"/>
      <c r="K53" s="175">
        <f>SUM(L29:L52)</f>
        <v>0</v>
      </c>
      <c r="L53" s="175"/>
      <c r="M53" s="175">
        <f>SUM(N29:N52)</f>
        <v>0</v>
      </c>
      <c r="N53" s="175"/>
      <c r="O53" s="175">
        <f>SUM(P29:P52)</f>
        <v>0</v>
      </c>
      <c r="P53" s="175"/>
    </row>
    <row r="54" spans="1:29" ht="10.5" customHeight="1" thickBot="1" x14ac:dyDescent="0.3">
      <c r="A54" s="52"/>
      <c r="B54" s="5"/>
      <c r="C54" s="5"/>
      <c r="D54" s="5"/>
      <c r="E54" s="5"/>
      <c r="F54" s="5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29" ht="21" customHeight="1" x14ac:dyDescent="0.25">
      <c r="A55" s="172" t="s">
        <v>18</v>
      </c>
      <c r="B55" s="51" t="s">
        <v>19</v>
      </c>
      <c r="C55" s="51" t="s">
        <v>20</v>
      </c>
      <c r="D55" s="37" t="s">
        <v>21</v>
      </c>
      <c r="E55" s="13" t="s">
        <v>22</v>
      </c>
      <c r="F55" s="53">
        <v>3</v>
      </c>
      <c r="G55" s="22"/>
      <c r="H55" s="25" t="str">
        <f>IF(ISBLANK(G55),"",IF(OR(G55="A"),0,IF(G55="B",1,3)))</f>
        <v/>
      </c>
      <c r="I55" s="22"/>
      <c r="J55" s="25" t="str">
        <f>IF(ISBLANK(I55),"",IF(OR(I55="A"),0,IF(I55="B",1,3)))</f>
        <v/>
      </c>
      <c r="K55" s="22"/>
      <c r="L55" s="25" t="str">
        <f>IF(ISBLANK(K55),"",IF(OR(K55="A"),0,IF(K55="B",1,3)))</f>
        <v/>
      </c>
      <c r="M55" s="22"/>
      <c r="N55" s="25" t="str">
        <f>IF(ISBLANK(M55),"",IF(OR(M55="A"),0,IF(M55="B",1,3)))</f>
        <v/>
      </c>
      <c r="O55" s="22"/>
      <c r="P55" s="25" t="str">
        <f>IF(ISBLANK(O55),"",IF(OR(O55="A"),0,IF(O55="B",1,3)))</f>
        <v/>
      </c>
      <c r="S55" s="4" t="s">
        <v>72</v>
      </c>
      <c r="AA55" s="1" t="s">
        <v>23</v>
      </c>
      <c r="AB55" s="1" t="s">
        <v>24</v>
      </c>
      <c r="AC55" s="1" t="s">
        <v>83</v>
      </c>
    </row>
    <row r="56" spans="1:29" ht="21" customHeight="1" x14ac:dyDescent="0.25">
      <c r="A56" s="173"/>
      <c r="B56" s="34" t="s">
        <v>25</v>
      </c>
      <c r="C56" s="34" t="s">
        <v>26</v>
      </c>
      <c r="D56" s="38" t="s">
        <v>74</v>
      </c>
      <c r="E56" s="14" t="s">
        <v>27</v>
      </c>
      <c r="F56" s="54">
        <v>3</v>
      </c>
      <c r="G56" s="18"/>
      <c r="H56" s="17" t="str">
        <f>IF(ISBLANK(G56),"",IF((G56="〇"),0,IF(G56="×",3,)))</f>
        <v/>
      </c>
      <c r="I56" s="16"/>
      <c r="J56" s="17" t="str">
        <f>IF(ISBLANK(I56),"",IF((I56="〇"),0,IF(I56="×",3,)))</f>
        <v/>
      </c>
      <c r="K56" s="16"/>
      <c r="L56" s="17" t="str">
        <f>IF(ISBLANK(K56),"",IF((K56="〇"),0,IF(K56="×",3,)))</f>
        <v/>
      </c>
      <c r="M56" s="16"/>
      <c r="N56" s="17" t="str">
        <f>IF(ISBLANK(M56),"",IF((M56="〇"),0,IF(M56="×",3,)))</f>
        <v/>
      </c>
      <c r="O56" s="16"/>
      <c r="P56" s="17" t="str">
        <f>IF(ISBLANK(O56),"",IF((O56="〇"),0,IF(O56="×",3,)))</f>
        <v/>
      </c>
      <c r="S56" s="4" t="s">
        <v>73</v>
      </c>
      <c r="AA56" s="1" t="s">
        <v>28</v>
      </c>
      <c r="AB56" s="1" t="s">
        <v>29</v>
      </c>
      <c r="AC56" s="1" t="s">
        <v>84</v>
      </c>
    </row>
    <row r="57" spans="1:29" ht="21" customHeight="1" x14ac:dyDescent="0.25">
      <c r="A57" s="173"/>
      <c r="B57" s="34" t="s">
        <v>30</v>
      </c>
      <c r="C57" s="34" t="s">
        <v>31</v>
      </c>
      <c r="D57" s="36">
        <v>0.5</v>
      </c>
      <c r="E57" s="14" t="s">
        <v>27</v>
      </c>
      <c r="F57" s="54">
        <v>3</v>
      </c>
      <c r="G57" s="18"/>
      <c r="H57" s="17" t="str">
        <f>IF(ISBLANK(G57),"",IF((G57="〇"),0,IF(G57="×",3,)))</f>
        <v/>
      </c>
      <c r="I57" s="18"/>
      <c r="J57" s="17" t="str">
        <f>IF(ISBLANK(I57),"",IF((I57="〇"),0,IF(I57="×",3,)))</f>
        <v/>
      </c>
      <c r="K57" s="18"/>
      <c r="L57" s="17" t="str">
        <f>IF(ISBLANK(K57),"",IF((K57="〇"),0,IF(K57="×",3,)))</f>
        <v/>
      </c>
      <c r="M57" s="18"/>
      <c r="N57" s="17" t="str">
        <f>IF(ISBLANK(M57),"",IF((M57="〇"),0,IF(M57="×",3,)))</f>
        <v/>
      </c>
      <c r="O57" s="18"/>
      <c r="P57" s="17" t="str">
        <f>IF(ISBLANK(O57),"",IF((O57="〇"),0,IF(O57="×",3,)))</f>
        <v/>
      </c>
      <c r="S57" s="4" t="s">
        <v>32</v>
      </c>
      <c r="AA57" s="1" t="s">
        <v>33</v>
      </c>
    </row>
    <row r="58" spans="1:29" ht="21" customHeight="1" thickBot="1" x14ac:dyDescent="0.3">
      <c r="A58" s="173"/>
      <c r="B58" s="34" t="s">
        <v>34</v>
      </c>
      <c r="C58" s="34" t="s">
        <v>35</v>
      </c>
      <c r="D58" s="38" t="s">
        <v>69</v>
      </c>
      <c r="E58" s="14" t="s">
        <v>27</v>
      </c>
      <c r="F58" s="54">
        <v>3</v>
      </c>
      <c r="G58" s="30"/>
      <c r="H58" s="17" t="str">
        <f>IF(ISBLANK(G58),"",IF((G58="〇"),0,IF(G58="×",3,)))</f>
        <v/>
      </c>
      <c r="I58" s="18"/>
      <c r="J58" s="17" t="str">
        <f>IF(ISBLANK(I58),"",IF((I58="〇"),0,IF(I58="×",3,)))</f>
        <v/>
      </c>
      <c r="K58" s="18"/>
      <c r="L58" s="17" t="str">
        <f>IF(ISBLANK(K58),"",IF((K58="〇"),0,IF(K58="×",3,)))</f>
        <v/>
      </c>
      <c r="M58" s="18"/>
      <c r="N58" s="17" t="str">
        <f>IF(ISBLANK(M58),"",IF((M58="〇"),0,IF(M58="×",3,)))</f>
        <v/>
      </c>
      <c r="O58" s="18"/>
      <c r="P58" s="17" t="str">
        <f>IF(ISBLANK(O58),"",IF((O58="〇"),0,IF(O58="×",3,)))</f>
        <v/>
      </c>
      <c r="S58" s="4" t="s">
        <v>70</v>
      </c>
    </row>
    <row r="59" spans="1:29" ht="23.25" customHeight="1" thickBot="1" x14ac:dyDescent="0.3">
      <c r="A59" s="158" t="s">
        <v>15</v>
      </c>
      <c r="B59" s="159"/>
      <c r="C59" s="159"/>
      <c r="D59" s="159"/>
      <c r="E59" s="174"/>
      <c r="F59" s="9">
        <f>SUM(F55:F58)</f>
        <v>12</v>
      </c>
      <c r="G59" s="175">
        <f>SUM(H55:H58)</f>
        <v>0</v>
      </c>
      <c r="H59" s="175"/>
      <c r="I59" s="175">
        <f t="shared" ref="I59" si="196">SUM(J55:J58)</f>
        <v>0</v>
      </c>
      <c r="J59" s="175"/>
      <c r="K59" s="175">
        <f t="shared" ref="K59" si="197">SUM(L55:L58)</f>
        <v>0</v>
      </c>
      <c r="L59" s="175"/>
      <c r="M59" s="175">
        <f t="shared" ref="M59" si="198">SUM(N55:N58)</f>
        <v>0</v>
      </c>
      <c r="N59" s="175"/>
      <c r="O59" s="175">
        <f t="shared" ref="O59" si="199">SUM(P55:P58)</f>
        <v>0</v>
      </c>
      <c r="P59" s="175"/>
    </row>
    <row r="60" spans="1:29" ht="10.5" customHeight="1" thickBot="1" x14ac:dyDescent="0.3">
      <c r="A60" s="52"/>
      <c r="B60" s="52"/>
      <c r="C60" s="52"/>
      <c r="D60" s="52"/>
      <c r="E60" s="23"/>
      <c r="F60" s="23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29" ht="22.5" customHeight="1" x14ac:dyDescent="0.25">
      <c r="A61" s="177" t="s">
        <v>36</v>
      </c>
      <c r="B61" s="49" t="s">
        <v>37</v>
      </c>
      <c r="C61" s="180" t="s">
        <v>38</v>
      </c>
      <c r="D61" s="182"/>
      <c r="E61" s="183"/>
      <c r="F61" s="184"/>
      <c r="G61" s="185">
        <f>G27+G53+G59</f>
        <v>0</v>
      </c>
      <c r="H61" s="185"/>
      <c r="I61" s="185">
        <f>I27+I53+I59</f>
        <v>0</v>
      </c>
      <c r="J61" s="185"/>
      <c r="K61" s="185">
        <f>K27+K53+K59</f>
        <v>0</v>
      </c>
      <c r="L61" s="185"/>
      <c r="M61" s="185">
        <f>M27+M53+M59</f>
        <v>0</v>
      </c>
      <c r="N61" s="185"/>
      <c r="O61" s="185">
        <f>O27+O53+O59</f>
        <v>0</v>
      </c>
      <c r="P61" s="185"/>
    </row>
    <row r="62" spans="1:29" ht="30.6" customHeight="1" x14ac:dyDescent="0.25">
      <c r="A62" s="178"/>
      <c r="B62" s="186" t="s">
        <v>39</v>
      </c>
      <c r="C62" s="198" t="s">
        <v>40</v>
      </c>
      <c r="D62" s="200"/>
      <c r="E62" s="204" t="s">
        <v>41</v>
      </c>
      <c r="F62" s="205"/>
      <c r="G62" s="188"/>
      <c r="H62" s="189"/>
      <c r="I62" s="188"/>
      <c r="J62" s="189"/>
      <c r="K62" s="188"/>
      <c r="L62" s="189"/>
      <c r="M62" s="188"/>
      <c r="N62" s="189"/>
      <c r="O62" s="188"/>
      <c r="P62" s="189"/>
    </row>
    <row r="63" spans="1:29" ht="30.6" customHeight="1" x14ac:dyDescent="0.25">
      <c r="A63" s="178"/>
      <c r="B63" s="187"/>
      <c r="C63" s="201"/>
      <c r="D63" s="203"/>
      <c r="E63" s="206"/>
      <c r="F63" s="207"/>
      <c r="G63" s="190"/>
      <c r="H63" s="191"/>
      <c r="I63" s="190"/>
      <c r="J63" s="191"/>
      <c r="K63" s="190"/>
      <c r="L63" s="191"/>
      <c r="M63" s="190"/>
      <c r="N63" s="191"/>
      <c r="O63" s="190"/>
      <c r="P63" s="191"/>
    </row>
    <row r="64" spans="1:29" ht="22.5" customHeight="1" x14ac:dyDescent="0.25">
      <c r="A64" s="178"/>
      <c r="B64" s="24" t="s">
        <v>42</v>
      </c>
      <c r="C64" s="192" t="s">
        <v>71</v>
      </c>
      <c r="D64" s="194"/>
      <c r="E64" s="195" t="s">
        <v>43</v>
      </c>
      <c r="F64" s="196"/>
      <c r="G64" s="197">
        <v>0.125</v>
      </c>
      <c r="H64" s="197"/>
      <c r="I64" s="197">
        <v>0.125</v>
      </c>
      <c r="J64" s="197"/>
      <c r="K64" s="197">
        <v>0.125</v>
      </c>
      <c r="L64" s="197"/>
      <c r="M64" s="197">
        <v>0.125</v>
      </c>
      <c r="N64" s="197"/>
      <c r="O64" s="197">
        <v>0.125</v>
      </c>
      <c r="P64" s="197"/>
      <c r="S64" s="15">
        <v>0.125</v>
      </c>
      <c r="T64" s="19">
        <f>_xlfn.CEILING.MATH((G64-$S$64),0.0034722222222222)</f>
        <v>0</v>
      </c>
      <c r="U64" s="19">
        <f>_xlfn.CEILING.MATH((I64-$S$64),0.0034722222222222)</f>
        <v>0</v>
      </c>
      <c r="V64" s="19">
        <f>_xlfn.CEILING.MATH((K64-$S$64),0.0034722222222222)</f>
        <v>0</v>
      </c>
      <c r="W64" s="19">
        <f>_xlfn.CEILING.MATH((M64-$S$64),0.0034722222222222)</f>
        <v>0</v>
      </c>
      <c r="X64" s="19">
        <f>_xlfn.CEILING.MATH((O64-$S$64),0.0034722222222222)</f>
        <v>0</v>
      </c>
    </row>
    <row r="65" spans="1:24" ht="22.5" customHeight="1" x14ac:dyDescent="0.25">
      <c r="A65" s="178"/>
      <c r="B65" s="24" t="s">
        <v>44</v>
      </c>
      <c r="C65" s="192" t="s">
        <v>45</v>
      </c>
      <c r="D65" s="194"/>
      <c r="E65" s="222" t="s">
        <v>46</v>
      </c>
      <c r="F65" s="223"/>
      <c r="G65" s="214">
        <f>SUM(G61,G62,T67)</f>
        <v>0</v>
      </c>
      <c r="H65" s="214"/>
      <c r="I65" s="214">
        <f t="shared" ref="I65" si="200">SUM(I61,I62,V67)</f>
        <v>0</v>
      </c>
      <c r="J65" s="214"/>
      <c r="K65" s="214">
        <f t="shared" ref="K65" si="201">SUM(K61,K62,X67)</f>
        <v>0</v>
      </c>
      <c r="L65" s="214"/>
      <c r="M65" s="214">
        <f t="shared" ref="M65" si="202">SUM(M61,M62,Z67)</f>
        <v>0</v>
      </c>
      <c r="N65" s="214"/>
      <c r="O65" s="214">
        <f t="shared" ref="O65" si="203">SUM(O61,O62,AB67)</f>
        <v>0</v>
      </c>
      <c r="P65" s="214"/>
      <c r="T65" s="20">
        <f>((T64*60*24)/5)*2</f>
        <v>0</v>
      </c>
      <c r="U65" s="20">
        <f>((U64*60*24)/5)*2</f>
        <v>0</v>
      </c>
      <c r="V65" s="20">
        <f>((V64*60*24)/5)*2</f>
        <v>0</v>
      </c>
      <c r="W65" s="20">
        <f>((W64*60*24)/5)*2</f>
        <v>0</v>
      </c>
      <c r="X65" s="20">
        <f>((X64*60*24)/5)*2</f>
        <v>0</v>
      </c>
    </row>
    <row r="66" spans="1:24" ht="42" customHeight="1" x14ac:dyDescent="0.25">
      <c r="A66" s="178"/>
      <c r="B66" s="24" t="s">
        <v>47</v>
      </c>
      <c r="C66" s="215" t="s">
        <v>48</v>
      </c>
      <c r="D66" s="217"/>
      <c r="E66" s="218" t="s">
        <v>49</v>
      </c>
      <c r="F66" s="219"/>
      <c r="G66" s="220">
        <f>100-G65</f>
        <v>100</v>
      </c>
      <c r="H66" s="221"/>
      <c r="I66" s="220">
        <f t="shared" ref="I66" si="204">100-I65</f>
        <v>100</v>
      </c>
      <c r="J66" s="221"/>
      <c r="K66" s="220">
        <f t="shared" ref="K66" si="205">100-K65</f>
        <v>100</v>
      </c>
      <c r="L66" s="221"/>
      <c r="M66" s="220">
        <f t="shared" ref="M66" si="206">100-M65</f>
        <v>100</v>
      </c>
      <c r="N66" s="221"/>
      <c r="O66" s="220">
        <f t="shared" ref="O66" si="207">100-O65</f>
        <v>100</v>
      </c>
      <c r="P66" s="221"/>
      <c r="T66" s="35" t="str">
        <f>IF(T65&gt;=0,"○","×")</f>
        <v>○</v>
      </c>
      <c r="U66" s="35" t="str">
        <f t="shared" ref="U66:X66" si="208">IF(U65&gt;=0,"○","×")</f>
        <v>○</v>
      </c>
      <c r="V66" s="35" t="str">
        <f t="shared" si="208"/>
        <v>○</v>
      </c>
      <c r="W66" s="35" t="str">
        <f t="shared" si="208"/>
        <v>○</v>
      </c>
      <c r="X66" s="35" t="str">
        <f t="shared" si="208"/>
        <v>○</v>
      </c>
    </row>
    <row r="67" spans="1:24" ht="22.5" customHeight="1" thickBot="1" x14ac:dyDescent="0.3">
      <c r="A67" s="179"/>
      <c r="B67" s="50" t="s">
        <v>50</v>
      </c>
      <c r="C67" s="209" t="s">
        <v>51</v>
      </c>
      <c r="D67" s="211"/>
      <c r="E67" s="212"/>
      <c r="F67" s="213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T67" s="35">
        <f>IF(T66="○",T65,"0")</f>
        <v>0</v>
      </c>
      <c r="U67" s="35">
        <f t="shared" ref="U67:X67" si="209">IF(U66="○",U65,"0")</f>
        <v>0</v>
      </c>
      <c r="V67" s="35">
        <f t="shared" si="209"/>
        <v>0</v>
      </c>
      <c r="W67" s="35">
        <f t="shared" si="209"/>
        <v>0</v>
      </c>
      <c r="X67" s="35">
        <f t="shared" si="209"/>
        <v>0</v>
      </c>
    </row>
    <row r="68" spans="1:24" ht="13.5" customHeight="1" x14ac:dyDescent="0.25">
      <c r="E68" s="4"/>
      <c r="F68" s="4"/>
    </row>
    <row r="69" spans="1:24" ht="13.5" customHeight="1" x14ac:dyDescent="0.25">
      <c r="E69" s="4"/>
      <c r="F69" s="4"/>
    </row>
    <row r="70" spans="1:24" ht="13.5" customHeight="1" x14ac:dyDescent="0.25">
      <c r="E70" s="4"/>
      <c r="F70" s="4"/>
    </row>
    <row r="71" spans="1:24" ht="13.5" customHeight="1" x14ac:dyDescent="0.25">
      <c r="E71" s="4"/>
      <c r="F71" s="4"/>
    </row>
    <row r="72" spans="1:24" ht="13.5" customHeight="1" x14ac:dyDescent="0.25">
      <c r="E72" s="4"/>
      <c r="F72" s="4"/>
    </row>
  </sheetData>
  <mergeCells count="479">
    <mergeCell ref="G21:G22"/>
    <mergeCell ref="G23:G24"/>
    <mergeCell ref="G25:G26"/>
    <mergeCell ref="G29:G30"/>
    <mergeCell ref="G31:G32"/>
    <mergeCell ref="I25:I26"/>
    <mergeCell ref="I29:I30"/>
    <mergeCell ref="I31:I32"/>
    <mergeCell ref="G27:H27"/>
    <mergeCell ref="I27:J27"/>
    <mergeCell ref="J31:J32"/>
    <mergeCell ref="H23:H24"/>
    <mergeCell ref="H29:H30"/>
    <mergeCell ref="J23:J24"/>
    <mergeCell ref="J29:J30"/>
    <mergeCell ref="I19:I20"/>
    <mergeCell ref="I21:I22"/>
    <mergeCell ref="I23:I24"/>
    <mergeCell ref="O21:O22"/>
    <mergeCell ref="O23:O24"/>
    <mergeCell ref="O25:O26"/>
    <mergeCell ref="M19:M20"/>
    <mergeCell ref="M21:M22"/>
    <mergeCell ref="K19:K20"/>
    <mergeCell ref="K27:L27"/>
    <mergeCell ref="M27:N27"/>
    <mergeCell ref="O27:P27"/>
    <mergeCell ref="M23:M24"/>
    <mergeCell ref="M25:M26"/>
    <mergeCell ref="K23:K24"/>
    <mergeCell ref="K25:K26"/>
    <mergeCell ref="L29:L30"/>
    <mergeCell ref="N29:N30"/>
    <mergeCell ref="P29:P30"/>
    <mergeCell ref="M29:M30"/>
    <mergeCell ref="G59:H59"/>
    <mergeCell ref="I59:J59"/>
    <mergeCell ref="K59:L59"/>
    <mergeCell ref="M59:N59"/>
    <mergeCell ref="K37:K38"/>
    <mergeCell ref="O29:O30"/>
    <mergeCell ref="O31:O32"/>
    <mergeCell ref="O33:O34"/>
    <mergeCell ref="O35:O36"/>
    <mergeCell ref="O37:O38"/>
    <mergeCell ref="K29:K30"/>
    <mergeCell ref="K31:K32"/>
    <mergeCell ref="K33:K34"/>
    <mergeCell ref="K35:K36"/>
    <mergeCell ref="J41:J42"/>
    <mergeCell ref="G45:G46"/>
    <mergeCell ref="G49:G50"/>
    <mergeCell ref="G51:G52"/>
    <mergeCell ref="H49:H50"/>
    <mergeCell ref="J37:J38"/>
    <mergeCell ref="F47:F48"/>
    <mergeCell ref="B39:B40"/>
    <mergeCell ref="J39:J40"/>
    <mergeCell ref="K39:K40"/>
    <mergeCell ref="O39:O40"/>
    <mergeCell ref="M39:M40"/>
    <mergeCell ref="J43:J44"/>
    <mergeCell ref="G43:G44"/>
    <mergeCell ref="B45:B46"/>
    <mergeCell ref="D45:D46"/>
    <mergeCell ref="D39:D40"/>
    <mergeCell ref="G47:G48"/>
    <mergeCell ref="I39:I40"/>
    <mergeCell ref="I41:I42"/>
    <mergeCell ref="I43:I44"/>
    <mergeCell ref="I45:I46"/>
    <mergeCell ref="H45:H46"/>
    <mergeCell ref="H41:H42"/>
    <mergeCell ref="H47:H48"/>
    <mergeCell ref="N39:N40"/>
    <mergeCell ref="V49:V50"/>
    <mergeCell ref="W49:W50"/>
    <mergeCell ref="I49:I50"/>
    <mergeCell ref="P47:P48"/>
    <mergeCell ref="S47:S48"/>
    <mergeCell ref="T47:T48"/>
    <mergeCell ref="U47:U48"/>
    <mergeCell ref="V47:V48"/>
    <mergeCell ref="W47:W48"/>
    <mergeCell ref="J49:J50"/>
    <mergeCell ref="L49:L50"/>
    <mergeCell ref="N49:N50"/>
    <mergeCell ref="J47:J48"/>
    <mergeCell ref="L47:L48"/>
    <mergeCell ref="N47:N48"/>
    <mergeCell ref="I47:I48"/>
    <mergeCell ref="V45:V46"/>
    <mergeCell ref="W45:W46"/>
    <mergeCell ref="I51:I52"/>
    <mergeCell ref="L45:L46"/>
    <mergeCell ref="N45:N46"/>
    <mergeCell ref="P45:P46"/>
    <mergeCell ref="S45:S46"/>
    <mergeCell ref="T45:T46"/>
    <mergeCell ref="U45:U46"/>
    <mergeCell ref="V51:V52"/>
    <mergeCell ref="W51:W52"/>
    <mergeCell ref="O45:O46"/>
    <mergeCell ref="O47:O48"/>
    <mergeCell ref="O49:O50"/>
    <mergeCell ref="K47:K48"/>
    <mergeCell ref="K49:K50"/>
    <mergeCell ref="K51:K52"/>
    <mergeCell ref="M47:M48"/>
    <mergeCell ref="M49:M50"/>
    <mergeCell ref="M51:M52"/>
    <mergeCell ref="P49:P50"/>
    <mergeCell ref="S49:S50"/>
    <mergeCell ref="T49:T50"/>
    <mergeCell ref="J45:J46"/>
    <mergeCell ref="V33:V34"/>
    <mergeCell ref="W33:W34"/>
    <mergeCell ref="W31:W32"/>
    <mergeCell ref="U31:U32"/>
    <mergeCell ref="V31:V32"/>
    <mergeCell ref="U35:U36"/>
    <mergeCell ref="V35:V36"/>
    <mergeCell ref="T43:T44"/>
    <mergeCell ref="U43:U44"/>
    <mergeCell ref="V43:V44"/>
    <mergeCell ref="W43:W44"/>
    <mergeCell ref="W35:W36"/>
    <mergeCell ref="W37:W38"/>
    <mergeCell ref="W39:W40"/>
    <mergeCell ref="T41:T42"/>
    <mergeCell ref="U41:U42"/>
    <mergeCell ref="V41:V42"/>
    <mergeCell ref="W41:W42"/>
    <mergeCell ref="T33:T34"/>
    <mergeCell ref="V39:V40"/>
    <mergeCell ref="U37:U38"/>
    <mergeCell ref="V37:V38"/>
    <mergeCell ref="T39:T40"/>
    <mergeCell ref="V29:V30"/>
    <mergeCell ref="W29:W30"/>
    <mergeCell ref="S21:S22"/>
    <mergeCell ref="T21:T22"/>
    <mergeCell ref="U21:U22"/>
    <mergeCell ref="V21:V22"/>
    <mergeCell ref="W21:W22"/>
    <mergeCell ref="S23:S24"/>
    <mergeCell ref="T23:T24"/>
    <mergeCell ref="U23:U24"/>
    <mergeCell ref="V23:V24"/>
    <mergeCell ref="W23:W24"/>
    <mergeCell ref="S25:S26"/>
    <mergeCell ref="T25:T26"/>
    <mergeCell ref="U25:U26"/>
    <mergeCell ref="V25:V26"/>
    <mergeCell ref="W25:W26"/>
    <mergeCell ref="A1:C2"/>
    <mergeCell ref="A3:C5"/>
    <mergeCell ref="P23:P24"/>
    <mergeCell ref="B25:B26"/>
    <mergeCell ref="C25:C26"/>
    <mergeCell ref="D25:D26"/>
    <mergeCell ref="F25:F26"/>
    <mergeCell ref="H25:H26"/>
    <mergeCell ref="J25:J26"/>
    <mergeCell ref="L25:L26"/>
    <mergeCell ref="N25:N26"/>
    <mergeCell ref="P25:P26"/>
    <mergeCell ref="E7:E26"/>
    <mergeCell ref="B23:B24"/>
    <mergeCell ref="D23:D24"/>
    <mergeCell ref="F23:F24"/>
    <mergeCell ref="P17:P18"/>
    <mergeCell ref="A7:A26"/>
    <mergeCell ref="I1:P2"/>
    <mergeCell ref="E1:F1"/>
    <mergeCell ref="B15:B16"/>
    <mergeCell ref="L23:L24"/>
    <mergeCell ref="N23:N24"/>
    <mergeCell ref="I17:I18"/>
    <mergeCell ref="A53:E53"/>
    <mergeCell ref="E62:F63"/>
    <mergeCell ref="B29:B30"/>
    <mergeCell ref="D29:D30"/>
    <mergeCell ref="F29:F30"/>
    <mergeCell ref="B49:B50"/>
    <mergeCell ref="D49:D50"/>
    <mergeCell ref="F49:F50"/>
    <mergeCell ref="C7:C10"/>
    <mergeCell ref="C11:C24"/>
    <mergeCell ref="F45:F46"/>
    <mergeCell ref="F41:F42"/>
    <mergeCell ref="B43:B44"/>
    <mergeCell ref="D43:D44"/>
    <mergeCell ref="B62:B63"/>
    <mergeCell ref="B51:B52"/>
    <mergeCell ref="C51:C52"/>
    <mergeCell ref="D51:D52"/>
    <mergeCell ref="F51:F52"/>
    <mergeCell ref="C61:D61"/>
    <mergeCell ref="C62:D63"/>
    <mergeCell ref="A59:E59"/>
    <mergeCell ref="B41:B42"/>
    <mergeCell ref="D41:D42"/>
    <mergeCell ref="A27:E27"/>
    <mergeCell ref="B31:B32"/>
    <mergeCell ref="D31:D32"/>
    <mergeCell ref="B33:B34"/>
    <mergeCell ref="D33:D34"/>
    <mergeCell ref="B37:B38"/>
    <mergeCell ref="D37:D38"/>
    <mergeCell ref="B35:B36"/>
    <mergeCell ref="D35:D36"/>
    <mergeCell ref="C29:C32"/>
    <mergeCell ref="C33:C50"/>
    <mergeCell ref="B47:B48"/>
    <mergeCell ref="D47:D48"/>
    <mergeCell ref="G7:G8"/>
    <mergeCell ref="I7:I8"/>
    <mergeCell ref="S9:S10"/>
    <mergeCell ref="N9:N10"/>
    <mergeCell ref="T9:T10"/>
    <mergeCell ref="T7:T8"/>
    <mergeCell ref="J9:J10"/>
    <mergeCell ref="L9:L10"/>
    <mergeCell ref="D3:F5"/>
    <mergeCell ref="G3:H5"/>
    <mergeCell ref="I3:J5"/>
    <mergeCell ref="K3:L5"/>
    <mergeCell ref="M3:N5"/>
    <mergeCell ref="O3:P5"/>
    <mergeCell ref="K7:K8"/>
    <mergeCell ref="M7:M8"/>
    <mergeCell ref="O7:O8"/>
    <mergeCell ref="G9:G10"/>
    <mergeCell ref="I9:I10"/>
    <mergeCell ref="K9:K10"/>
    <mergeCell ref="M9:M10"/>
    <mergeCell ref="O9:O10"/>
    <mergeCell ref="P9:P10"/>
    <mergeCell ref="P11:P12"/>
    <mergeCell ref="S11:S12"/>
    <mergeCell ref="T11:T12"/>
    <mergeCell ref="G11:G12"/>
    <mergeCell ref="G13:G14"/>
    <mergeCell ref="W7:W8"/>
    <mergeCell ref="B9:B10"/>
    <mergeCell ref="D9:D10"/>
    <mergeCell ref="F9:F10"/>
    <mergeCell ref="H9:H10"/>
    <mergeCell ref="H7:H8"/>
    <mergeCell ref="J7:J8"/>
    <mergeCell ref="L7:L8"/>
    <mergeCell ref="N7:N8"/>
    <mergeCell ref="P7:P8"/>
    <mergeCell ref="S7:S8"/>
    <mergeCell ref="B7:B8"/>
    <mergeCell ref="D7:D8"/>
    <mergeCell ref="F7:F8"/>
    <mergeCell ref="U9:U10"/>
    <mergeCell ref="V9:V10"/>
    <mergeCell ref="W9:W10"/>
    <mergeCell ref="U7:U8"/>
    <mergeCell ref="V7:V8"/>
    <mergeCell ref="F11:F12"/>
    <mergeCell ref="H11:H12"/>
    <mergeCell ref="J11:J12"/>
    <mergeCell ref="O11:O12"/>
    <mergeCell ref="O13:O14"/>
    <mergeCell ref="K11:K12"/>
    <mergeCell ref="K13:K14"/>
    <mergeCell ref="M11:M12"/>
    <mergeCell ref="I11:I12"/>
    <mergeCell ref="I13:I14"/>
    <mergeCell ref="F13:F14"/>
    <mergeCell ref="H13:H14"/>
    <mergeCell ref="J13:J14"/>
    <mergeCell ref="L13:L14"/>
    <mergeCell ref="L11:L12"/>
    <mergeCell ref="N11:N12"/>
    <mergeCell ref="S17:S18"/>
    <mergeCell ref="T17:T18"/>
    <mergeCell ref="U17:U18"/>
    <mergeCell ref="V17:V18"/>
    <mergeCell ref="W17:W18"/>
    <mergeCell ref="W13:W14"/>
    <mergeCell ref="B17:B18"/>
    <mergeCell ref="D17:D18"/>
    <mergeCell ref="F17:F18"/>
    <mergeCell ref="H17:H18"/>
    <mergeCell ref="J17:J18"/>
    <mergeCell ref="L17:L18"/>
    <mergeCell ref="N17:N18"/>
    <mergeCell ref="N13:N14"/>
    <mergeCell ref="P13:P14"/>
    <mergeCell ref="S13:S14"/>
    <mergeCell ref="T13:T14"/>
    <mergeCell ref="U13:U14"/>
    <mergeCell ref="V13:V14"/>
    <mergeCell ref="O17:O18"/>
    <mergeCell ref="K17:K18"/>
    <mergeCell ref="M13:M14"/>
    <mergeCell ref="M17:M18"/>
    <mergeCell ref="G17:G18"/>
    <mergeCell ref="S19:S20"/>
    <mergeCell ref="T19:T20"/>
    <mergeCell ref="U19:U20"/>
    <mergeCell ref="V19:V20"/>
    <mergeCell ref="W19:W20"/>
    <mergeCell ref="B21:B22"/>
    <mergeCell ref="D21:D22"/>
    <mergeCell ref="F21:F22"/>
    <mergeCell ref="F19:F20"/>
    <mergeCell ref="H19:H20"/>
    <mergeCell ref="J19:J20"/>
    <mergeCell ref="L19:L20"/>
    <mergeCell ref="N19:N20"/>
    <mergeCell ref="P19:P20"/>
    <mergeCell ref="B19:B20"/>
    <mergeCell ref="D19:D20"/>
    <mergeCell ref="H21:H22"/>
    <mergeCell ref="J21:J22"/>
    <mergeCell ref="L21:L22"/>
    <mergeCell ref="N21:N22"/>
    <mergeCell ref="P21:P22"/>
    <mergeCell ref="O19:O20"/>
    <mergeCell ref="G19:G20"/>
    <mergeCell ref="K21:K22"/>
    <mergeCell ref="S31:S32"/>
    <mergeCell ref="T31:T32"/>
    <mergeCell ref="F33:F34"/>
    <mergeCell ref="H33:H34"/>
    <mergeCell ref="J33:J34"/>
    <mergeCell ref="L33:L34"/>
    <mergeCell ref="N33:N34"/>
    <mergeCell ref="M31:M32"/>
    <mergeCell ref="M33:M34"/>
    <mergeCell ref="L31:L32"/>
    <mergeCell ref="P33:P34"/>
    <mergeCell ref="S33:S34"/>
    <mergeCell ref="G33:G34"/>
    <mergeCell ref="I33:I34"/>
    <mergeCell ref="F31:F32"/>
    <mergeCell ref="H31:H32"/>
    <mergeCell ref="N31:N32"/>
    <mergeCell ref="P31:P32"/>
    <mergeCell ref="M62:N63"/>
    <mergeCell ref="M53:N53"/>
    <mergeCell ref="O66:P66"/>
    <mergeCell ref="S35:S36"/>
    <mergeCell ref="T35:T36"/>
    <mergeCell ref="F35:F36"/>
    <mergeCell ref="H35:H36"/>
    <mergeCell ref="L37:L38"/>
    <mergeCell ref="N37:N38"/>
    <mergeCell ref="P37:P38"/>
    <mergeCell ref="M35:M36"/>
    <mergeCell ref="M37:M38"/>
    <mergeCell ref="G35:G36"/>
    <mergeCell ref="G37:G38"/>
    <mergeCell ref="S37:S38"/>
    <mergeCell ref="T37:T38"/>
    <mergeCell ref="I35:I36"/>
    <mergeCell ref="I37:I38"/>
    <mergeCell ref="L35:L36"/>
    <mergeCell ref="N35:N36"/>
    <mergeCell ref="J35:J36"/>
    <mergeCell ref="P35:P36"/>
    <mergeCell ref="F37:F38"/>
    <mergeCell ref="H37:H38"/>
    <mergeCell ref="P39:P40"/>
    <mergeCell ref="M41:M42"/>
    <mergeCell ref="M43:M44"/>
    <mergeCell ref="K45:K46"/>
    <mergeCell ref="M45:M46"/>
    <mergeCell ref="N51:N52"/>
    <mergeCell ref="P51:P52"/>
    <mergeCell ref="O41:O42"/>
    <mergeCell ref="L43:L44"/>
    <mergeCell ref="N43:N44"/>
    <mergeCell ref="L41:L42"/>
    <mergeCell ref="N41:N42"/>
    <mergeCell ref="P41:P42"/>
    <mergeCell ref="P43:P44"/>
    <mergeCell ref="O43:O44"/>
    <mergeCell ref="K41:K42"/>
    <mergeCell ref="K43:K44"/>
    <mergeCell ref="O62:P63"/>
    <mergeCell ref="K67:L67"/>
    <mergeCell ref="M67:N67"/>
    <mergeCell ref="U39:U40"/>
    <mergeCell ref="S39:S40"/>
    <mergeCell ref="S41:S42"/>
    <mergeCell ref="S43:S44"/>
    <mergeCell ref="S51:S52"/>
    <mergeCell ref="E29:E52"/>
    <mergeCell ref="S29:S30"/>
    <mergeCell ref="T29:T30"/>
    <mergeCell ref="U29:U30"/>
    <mergeCell ref="U33:U34"/>
    <mergeCell ref="T51:T52"/>
    <mergeCell ref="U51:U52"/>
    <mergeCell ref="U49:U50"/>
    <mergeCell ref="L51:L52"/>
    <mergeCell ref="G39:G40"/>
    <mergeCell ref="G41:G42"/>
    <mergeCell ref="O67:P67"/>
    <mergeCell ref="O59:P59"/>
    <mergeCell ref="M66:N66"/>
    <mergeCell ref="O53:P53"/>
    <mergeCell ref="L39:L40"/>
    <mergeCell ref="C66:D66"/>
    <mergeCell ref="C67:D67"/>
    <mergeCell ref="C64:D64"/>
    <mergeCell ref="C65:D65"/>
    <mergeCell ref="G62:H63"/>
    <mergeCell ref="I62:J63"/>
    <mergeCell ref="E67:F67"/>
    <mergeCell ref="G67:H67"/>
    <mergeCell ref="I67:J67"/>
    <mergeCell ref="E61:F61"/>
    <mergeCell ref="G61:H61"/>
    <mergeCell ref="I61:J61"/>
    <mergeCell ref="K61:L61"/>
    <mergeCell ref="E66:F66"/>
    <mergeCell ref="G66:H66"/>
    <mergeCell ref="I66:J66"/>
    <mergeCell ref="E65:F65"/>
    <mergeCell ref="G65:H65"/>
    <mergeCell ref="I65:J65"/>
    <mergeCell ref="K65:L65"/>
    <mergeCell ref="K62:L63"/>
    <mergeCell ref="A55:A58"/>
    <mergeCell ref="K66:L66"/>
    <mergeCell ref="F43:F44"/>
    <mergeCell ref="H43:H44"/>
    <mergeCell ref="F39:F40"/>
    <mergeCell ref="H39:H40"/>
    <mergeCell ref="O51:O52"/>
    <mergeCell ref="H51:H52"/>
    <mergeCell ref="J51:J52"/>
    <mergeCell ref="M61:N61"/>
    <mergeCell ref="O61:P61"/>
    <mergeCell ref="G53:H53"/>
    <mergeCell ref="I53:J53"/>
    <mergeCell ref="K53:L53"/>
    <mergeCell ref="A29:A52"/>
    <mergeCell ref="E64:F64"/>
    <mergeCell ref="G64:H64"/>
    <mergeCell ref="I64:J64"/>
    <mergeCell ref="K64:L64"/>
    <mergeCell ref="M64:N64"/>
    <mergeCell ref="O64:P64"/>
    <mergeCell ref="M65:N65"/>
    <mergeCell ref="O65:P65"/>
    <mergeCell ref="A61:A67"/>
    <mergeCell ref="V11:V12"/>
    <mergeCell ref="W11:W12"/>
    <mergeCell ref="B13:B14"/>
    <mergeCell ref="D13:D14"/>
    <mergeCell ref="S15:S16"/>
    <mergeCell ref="T15:T16"/>
    <mergeCell ref="U15:U16"/>
    <mergeCell ref="V15:V16"/>
    <mergeCell ref="W15:W16"/>
    <mergeCell ref="D15:D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P15:P16"/>
    <mergeCell ref="U11:U12"/>
    <mergeCell ref="B11:B12"/>
    <mergeCell ref="D11:D12"/>
  </mergeCells>
  <phoneticPr fontId="1"/>
  <dataValidations count="2">
    <dataValidation type="list" allowBlank="1" showInputMessage="1" showErrorMessage="1" sqref="G55 O55 M55 K55 I55" xr:uid="{00000000-0002-0000-0000-000000000000}">
      <formula1>$AA$55:$AA$57</formula1>
    </dataValidation>
    <dataValidation type="list" allowBlank="1" showInputMessage="1" showErrorMessage="1" sqref="G56:G58 O56:O58 M56:M58 K56:K58 I56:I58" xr:uid="{00000000-0002-0000-0000-000001000000}">
      <formula1>$AB$55:$AB$56</formula1>
    </dataValidation>
  </dataValidations>
  <printOptions horizontalCentered="1" verticalCentered="1"/>
  <pageMargins left="0.59055118110236227" right="0" top="0" bottom="0" header="0" footer="0"/>
  <pageSetup paperSize="9" scale="6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E16"/>
  <sheetViews>
    <sheetView workbookViewId="0">
      <selection sqref="A1:E2"/>
    </sheetView>
  </sheetViews>
  <sheetFormatPr defaultColWidth="9" defaultRowHeight="18.75" x14ac:dyDescent="0.15"/>
  <cols>
    <col min="1" max="1" width="48.75" style="55" bestFit="1" customWidth="1"/>
    <col min="2" max="16384" width="9" style="55"/>
  </cols>
  <sheetData>
    <row r="1" spans="1:5" x14ac:dyDescent="0.15">
      <c r="A1" s="230" t="s">
        <v>129</v>
      </c>
      <c r="B1" s="230"/>
      <c r="C1" s="230"/>
      <c r="D1" s="230"/>
      <c r="E1" s="230"/>
    </row>
    <row r="2" spans="1:5" ht="19.5" thickBot="1" x14ac:dyDescent="0.2">
      <c r="A2" s="230"/>
      <c r="B2" s="230"/>
      <c r="C2" s="230"/>
      <c r="D2" s="230"/>
      <c r="E2" s="230"/>
    </row>
    <row r="3" spans="1:5" ht="19.5" thickBot="1" x14ac:dyDescent="0.2">
      <c r="B3" s="231" t="s">
        <v>76</v>
      </c>
      <c r="C3" s="231"/>
      <c r="D3" s="231"/>
      <c r="E3" s="231"/>
    </row>
    <row r="4" spans="1:5" ht="19.5" thickBot="1" x14ac:dyDescent="0.2">
      <c r="B4" s="231"/>
      <c r="C4" s="231"/>
      <c r="D4" s="231"/>
      <c r="E4" s="231"/>
    </row>
    <row r="5" spans="1:5" ht="19.5" thickBot="1" x14ac:dyDescent="0.2">
      <c r="B5" s="231" t="s">
        <v>78</v>
      </c>
      <c r="C5" s="231"/>
      <c r="D5" s="231"/>
      <c r="E5" s="231"/>
    </row>
    <row r="6" spans="1:5" ht="19.5" thickBot="1" x14ac:dyDescent="0.2">
      <c r="B6" s="231"/>
      <c r="C6" s="231"/>
      <c r="D6" s="231"/>
      <c r="E6" s="231"/>
    </row>
    <row r="7" spans="1:5" ht="19.5" thickBot="1" x14ac:dyDescent="0.2">
      <c r="A7" s="62" t="s">
        <v>58</v>
      </c>
      <c r="B7" s="63" t="s">
        <v>59</v>
      </c>
      <c r="C7" s="232" t="s">
        <v>75</v>
      </c>
      <c r="D7" s="233"/>
      <c r="E7" s="234"/>
    </row>
    <row r="8" spans="1:5" x14ac:dyDescent="0.15">
      <c r="A8" s="60" t="s">
        <v>60</v>
      </c>
      <c r="B8" s="61">
        <v>5</v>
      </c>
      <c r="C8" s="235"/>
      <c r="D8" s="236"/>
      <c r="E8" s="237"/>
    </row>
    <row r="9" spans="1:5" x14ac:dyDescent="0.15">
      <c r="A9" s="56" t="s">
        <v>61</v>
      </c>
      <c r="B9" s="57">
        <v>5</v>
      </c>
      <c r="C9" s="224"/>
      <c r="D9" s="225"/>
      <c r="E9" s="226"/>
    </row>
    <row r="10" spans="1:5" x14ac:dyDescent="0.15">
      <c r="A10" s="56" t="s">
        <v>62</v>
      </c>
      <c r="B10" s="57">
        <v>5</v>
      </c>
      <c r="C10" s="224"/>
      <c r="D10" s="225"/>
      <c r="E10" s="226"/>
    </row>
    <row r="11" spans="1:5" x14ac:dyDescent="0.15">
      <c r="A11" s="56" t="s">
        <v>63</v>
      </c>
      <c r="B11" s="57">
        <v>5</v>
      </c>
      <c r="C11" s="224"/>
      <c r="D11" s="225"/>
      <c r="E11" s="226"/>
    </row>
    <row r="12" spans="1:5" x14ac:dyDescent="0.15">
      <c r="A12" s="56" t="s">
        <v>64</v>
      </c>
      <c r="B12" s="57">
        <v>5</v>
      </c>
      <c r="C12" s="224"/>
      <c r="D12" s="225"/>
      <c r="E12" s="226"/>
    </row>
    <row r="13" spans="1:5" x14ac:dyDescent="0.15">
      <c r="A13" s="56" t="s">
        <v>65</v>
      </c>
      <c r="B13" s="57">
        <v>3</v>
      </c>
      <c r="C13" s="224"/>
      <c r="D13" s="225"/>
      <c r="E13" s="226"/>
    </row>
    <row r="14" spans="1:5" x14ac:dyDescent="0.15">
      <c r="A14" s="56" t="s">
        <v>66</v>
      </c>
      <c r="B14" s="57">
        <v>3</v>
      </c>
      <c r="C14" s="224"/>
      <c r="D14" s="225"/>
      <c r="E14" s="226"/>
    </row>
    <row r="15" spans="1:5" x14ac:dyDescent="0.15">
      <c r="A15" s="56" t="s">
        <v>67</v>
      </c>
      <c r="B15" s="57">
        <v>3</v>
      </c>
      <c r="C15" s="224"/>
      <c r="D15" s="225"/>
      <c r="E15" s="226"/>
    </row>
    <row r="16" spans="1:5" ht="19.5" thickBot="1" x14ac:dyDescent="0.2">
      <c r="A16" s="58" t="s">
        <v>68</v>
      </c>
      <c r="B16" s="59">
        <v>3</v>
      </c>
      <c r="C16" s="227"/>
      <c r="D16" s="228"/>
      <c r="E16" s="229"/>
    </row>
  </sheetData>
  <mergeCells count="15">
    <mergeCell ref="C13:E13"/>
    <mergeCell ref="C14:E14"/>
    <mergeCell ref="C15:E15"/>
    <mergeCell ref="C16:E16"/>
    <mergeCell ref="A1:E2"/>
    <mergeCell ref="B3:B4"/>
    <mergeCell ref="B5:B6"/>
    <mergeCell ref="C3:E4"/>
    <mergeCell ref="C5:E6"/>
    <mergeCell ref="C7:E7"/>
    <mergeCell ref="C8:E8"/>
    <mergeCell ref="C9:E9"/>
    <mergeCell ref="C10:E10"/>
    <mergeCell ref="C11:E11"/>
    <mergeCell ref="C12:E12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4:D35"/>
  <sheetViews>
    <sheetView zoomScale="80" zoomScaleNormal="80" workbookViewId="0"/>
  </sheetViews>
  <sheetFormatPr defaultRowHeight="13.5" x14ac:dyDescent="0.15"/>
  <sheetData>
    <row r="34" spans="4:4" ht="14.25" x14ac:dyDescent="0.15">
      <c r="D34" s="64" t="s">
        <v>79</v>
      </c>
    </row>
    <row r="35" spans="4:4" ht="14.25" x14ac:dyDescent="0.15">
      <c r="D35" s="65" t="s">
        <v>80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3:F6"/>
  <sheetViews>
    <sheetView workbookViewId="0">
      <selection activeCell="A4" sqref="A4:F4"/>
    </sheetView>
  </sheetViews>
  <sheetFormatPr defaultColWidth="9" defaultRowHeight="15.75" x14ac:dyDescent="0.15"/>
  <cols>
    <col min="1" max="2" width="9" style="40"/>
    <col min="3" max="5" width="15.375" style="40" bestFit="1" customWidth="1"/>
    <col min="6" max="16384" width="9" style="40"/>
  </cols>
  <sheetData>
    <row r="3" spans="1:6" ht="16.5" thickBot="1" x14ac:dyDescent="0.2"/>
    <row r="4" spans="1:6" x14ac:dyDescent="0.15">
      <c r="A4" s="238" t="s">
        <v>93</v>
      </c>
      <c r="B4" s="239"/>
      <c r="C4" s="239"/>
      <c r="D4" s="239"/>
      <c r="E4" s="239"/>
      <c r="F4" s="240"/>
    </row>
    <row r="5" spans="1:6" x14ac:dyDescent="0.15">
      <c r="A5" s="41" t="s">
        <v>52</v>
      </c>
      <c r="B5" s="42" t="s">
        <v>53</v>
      </c>
      <c r="C5" s="42" t="s">
        <v>54</v>
      </c>
      <c r="D5" s="42" t="s">
        <v>55</v>
      </c>
      <c r="E5" s="42" t="s">
        <v>56</v>
      </c>
      <c r="F5" s="43" t="s">
        <v>57</v>
      </c>
    </row>
    <row r="6" spans="1:6" ht="16.5" thickBot="1" x14ac:dyDescent="0.2">
      <c r="A6" s="44" t="s">
        <v>94</v>
      </c>
      <c r="B6" s="45">
        <v>4</v>
      </c>
      <c r="C6" s="45">
        <v>3</v>
      </c>
      <c r="D6" s="45">
        <v>2</v>
      </c>
      <c r="E6" s="45">
        <v>1</v>
      </c>
      <c r="F6" s="46">
        <v>0</v>
      </c>
    </row>
  </sheetData>
  <mergeCells count="1">
    <mergeCell ref="A4:F4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8A66C8BB46A40408A74BAC1CA8E85B0" ma:contentTypeVersion="12" ma:contentTypeDescription="新しいドキュメントを作成します。" ma:contentTypeScope="" ma:versionID="d7958e9dda0edc8d63afb1d13500e80e">
  <xsd:schema xmlns:xsd="http://www.w3.org/2001/XMLSchema" xmlns:xs="http://www.w3.org/2001/XMLSchema" xmlns:p="http://schemas.microsoft.com/office/2006/metadata/properties" xmlns:ns2="c73f811e-bad2-4157-ac99-7abce9d9147d" xmlns:ns3="d4596e87-c049-49f7-ad69-5382c6773621" targetNamespace="http://schemas.microsoft.com/office/2006/metadata/properties" ma:root="true" ma:fieldsID="23e070007a289f98a3f83545d4870b25" ns2:_="" ns3:_="">
    <xsd:import namespace="c73f811e-bad2-4157-ac99-7abce9d9147d"/>
    <xsd:import namespace="d4596e87-c049-49f7-ad69-5382c67736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f811e-bad2-4157-ac99-7abce9d914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3bbdee94-0db4-42dd-84a7-e6ffc46b64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96e87-c049-49f7-ad69-5382c677362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703b909-5374-49e0-93e1-612003c3da91}" ma:internalName="TaxCatchAll" ma:showField="CatchAllData" ma:web="d4596e87-c049-49f7-ad69-5382c6773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4596e87-c049-49f7-ad69-5382c6773621" xsi:nil="true"/>
    <lcf76f155ced4ddcb4097134ff3c332f xmlns="c73f811e-bad2-4157-ac99-7abce9d914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14A729-B5E9-42F0-A9CA-D8A4EB90154D}"/>
</file>

<file path=customXml/itemProps2.xml><?xml version="1.0" encoding="utf-8"?>
<ds:datastoreItem xmlns:ds="http://schemas.openxmlformats.org/officeDocument/2006/customXml" ds:itemID="{E009EE61-BF0C-45B3-98DF-F8E241593A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2930B-165F-4E4B-91DA-933380D894B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2304a13-f574-467f-837f-cd902dee0f12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入力用(2022反省Ver.3)</vt:lpstr>
      <vt:lpstr>入力用(2022反省Ver)</vt:lpstr>
      <vt:lpstr>入力用</vt:lpstr>
      <vt:lpstr>作業態度チェックシート</vt:lpstr>
      <vt:lpstr>ゼッケン</vt:lpstr>
      <vt:lpstr>採点基準</vt:lpstr>
      <vt:lpstr>入力用!Print_Area</vt:lpstr>
      <vt:lpstr>'入力用(2022反省Ver)'!Print_Area</vt:lpstr>
      <vt:lpstr>'入力用(2022反省Ver.3)'!Print_Area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inami-masashi</dc:creator>
  <cp:keywords/>
  <dc:description/>
  <cp:lastModifiedBy>Windows ユーザー</cp:lastModifiedBy>
  <cp:revision/>
  <cp:lastPrinted>2022-12-16T04:14:52Z</cp:lastPrinted>
  <dcterms:created xsi:type="dcterms:W3CDTF">2014-05-26T08:14:54Z</dcterms:created>
  <dcterms:modified xsi:type="dcterms:W3CDTF">2022-12-16T07:34:51Z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0x01010017423EFD60EFB14BAB64E6159FAF3884</vt:lpwstr>
  </property>
</Properties>
</file>